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3.xml" ContentType="application/vnd.openxmlformats-officedocument.drawingml.chart+xml"/>
  <Override PartName="/xl/theme/themeOverride1.xml" ContentType="application/vnd.openxmlformats-officedocument.themeOverride+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drawings/drawing7.xml" ContentType="application/vnd.openxmlformats-officedocument.drawing+xml"/>
  <Override PartName="/xl/charts/chart8.xml" ContentType="application/vnd.openxmlformats-officedocument.drawingml.chart+xml"/>
  <Override PartName="/xl/charts/style1.xml" ContentType="application/vnd.ms-office.chartstyle+xml"/>
  <Override PartName="/xl/charts/colors1.xml" ContentType="application/vnd.ms-office.chartcolorstyle+xml"/>
  <Override PartName="/xl/drawings/drawing8.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style2.xml" ContentType="application/vnd.ms-office.chartstyle+xml"/>
  <Override PartName="/xl/charts/colors2.xml" ContentType="application/vnd.ms-office.chartcolorstyle+xml"/>
  <Override PartName="/xl/charts/chart14.xml" ContentType="application/vnd.openxmlformats-officedocument.drawingml.chart+xml"/>
  <Override PartName="/xl/drawings/drawing9.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theme/themeOverride2.xml" ContentType="application/vnd.openxmlformats-officedocument.themeOverride+xml"/>
  <Override PartName="/xl/drawings/drawing10.xml" ContentType="application/vnd.openxmlformats-officedocument.drawing+xml"/>
  <Override PartName="/xl/charts/chart17.xml" ContentType="application/vnd.openxmlformats-officedocument.drawingml.chart+xml"/>
  <Override PartName="/xl/drawings/drawing11.xml" ContentType="application/vnd.openxmlformats-officedocument.drawingml.chartshapes+xml"/>
  <Override PartName="/xl/charts/chart18.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ojtechova\agenda_pracovna\spravy_o_soc_situacii_SR\SoSS_2025\sossr_2025_na_web\"/>
    </mc:Choice>
  </mc:AlternateContent>
  <bookViews>
    <workbookView xWindow="0" yWindow="0" windowWidth="15320" windowHeight="13520" tabRatio="927"/>
  </bookViews>
  <sheets>
    <sheet name="OBSAH" sheetId="1" r:id="rId1"/>
    <sheet name="K1.1 Vývoj HDP" sheetId="11" r:id="rId2"/>
    <sheet name="K1.2 Demografické ukazovatele" sheetId="9" r:id="rId3"/>
    <sheet name="Príloha ku kapitole 1" sheetId="10" r:id="rId4"/>
    <sheet name="K2.1.1 Ekon.aktiv.obyvateľstva" sheetId="33" r:id="rId5"/>
    <sheet name="K2.1.2.1 Zamestnanosť - SP" sheetId="31" r:id="rId6"/>
    <sheet name="K2.1.2.2 Zamestnanosť - ŠÚSR" sheetId="35" r:id="rId7"/>
    <sheet name="K2.1.3 Voľné prac. miesta" sheetId="16" r:id="rId8"/>
    <sheet name="K2.1.4.1 Nezamestnanosť ÚPSVR" sheetId="41" r:id="rId9"/>
    <sheet name="K2.1.4.1 Štruktúra VPM - ÚPSVR" sheetId="23" r:id="rId10"/>
    <sheet name="K2.1.4.2 Nezamestnanosť VZPS" sheetId="25" r:id="rId11"/>
    <sheet name="K2.2.1 Mzdy" sheetId="26" r:id="rId12"/>
    <sheet name="K2.2.3 Úplné náklady práce" sheetId="28" r:id="rId13"/>
    <sheet name="K2.3 Sociálna ekonomika" sheetId="40" r:id="rId14"/>
    <sheet name="Príloha ku kapitole 2 - 1. časť" sheetId="30" r:id="rId15"/>
    <sheet name="Príloha ku kapitole 2 - časť 2." sheetId="34" r:id="rId16"/>
    <sheet name="Príloha ku kapitole 2 - časť 3." sheetId="39" r:id="rId17"/>
  </sheets>
  <definedNames>
    <definedName name="_xlnm._FilterDatabase" localSheetId="0" hidden="1">OBSAH!$A$2:$E$74</definedName>
    <definedName name="_Toc313879678" localSheetId="14">'Príloha ku kapitole 2 - 1. časť'!#REF!</definedName>
    <definedName name="_Toc313879678" localSheetId="16">'Príloha ku kapitole 2 - časť 3.'!#REF!</definedName>
    <definedName name="_Toc325438292" localSheetId="0">OBSAH!#REF!</definedName>
    <definedName name="_Toc356482632" localSheetId="7">'K2.1.3 Voľné prac. miesta'!#REF!</definedName>
    <definedName name="_Toc514828134" localSheetId="0">OBSAH!$A$78</definedName>
    <definedName name="_Toc514828152" localSheetId="0">OBSAH!#REF!</definedName>
    <definedName name="_Toc514828180" localSheetId="0">OBSAH!#REF!</definedName>
    <definedName name="_Toc72749740" localSheetId="0">OBSAH!$C$51</definedName>
    <definedName name="_Toc72749748" localSheetId="0">OBSAH!#REF!</definedName>
    <definedName name="OLE_LINK1" localSheetId="14">'Príloha ku kapitole 2 - 1. časť'!#REF!</definedName>
    <definedName name="OLE_LINK1" localSheetId="16">'Príloha ku kapitole 2 - časť 3.'!#REF!</definedName>
  </definedNames>
  <calcPr calcId="162913"/>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91" i="39" l="1"/>
  <c r="H66" i="39"/>
  <c r="G66" i="39"/>
  <c r="F66" i="39"/>
  <c r="E66" i="39"/>
  <c r="D66" i="39"/>
  <c r="C66" i="39"/>
  <c r="H64" i="39"/>
  <c r="G64" i="39"/>
  <c r="F64" i="39"/>
  <c r="E64" i="39"/>
  <c r="D64" i="39"/>
  <c r="C64" i="39"/>
  <c r="H62" i="39"/>
  <c r="G62" i="39"/>
  <c r="F62" i="39"/>
  <c r="E62" i="39"/>
  <c r="D62" i="39"/>
  <c r="C62" i="39"/>
  <c r="F45" i="26"/>
  <c r="E45" i="26"/>
  <c r="D163" i="41"/>
  <c r="D162" i="41"/>
  <c r="D161" i="41"/>
  <c r="D160" i="41"/>
  <c r="D159" i="41"/>
  <c r="D158" i="41"/>
  <c r="D156" i="41"/>
  <c r="Q103" i="41"/>
  <c r="P103" i="41"/>
  <c r="O103" i="41"/>
  <c r="N103" i="41"/>
  <c r="M103" i="41"/>
  <c r="Q102" i="41"/>
  <c r="P102" i="41"/>
  <c r="O102" i="41"/>
  <c r="N102" i="41"/>
  <c r="M102" i="41"/>
  <c r="Q101" i="41"/>
  <c r="P101" i="41"/>
  <c r="O101" i="41"/>
  <c r="N101" i="41"/>
  <c r="M101" i="41"/>
  <c r="Q100" i="41"/>
  <c r="P100" i="41"/>
  <c r="O100" i="41"/>
  <c r="N100" i="41"/>
  <c r="M100" i="41"/>
  <c r="Q99" i="41"/>
  <c r="P99" i="41"/>
  <c r="O99" i="41"/>
  <c r="N99" i="41"/>
  <c r="M99" i="41"/>
  <c r="Q98" i="41"/>
  <c r="P98" i="41"/>
  <c r="O98" i="41"/>
  <c r="N98" i="41"/>
  <c r="M98" i="41"/>
  <c r="Q97" i="41"/>
  <c r="P97" i="41"/>
  <c r="O97" i="41"/>
  <c r="N97" i="41"/>
  <c r="M97" i="41"/>
  <c r="Q96" i="41"/>
  <c r="P96" i="41"/>
  <c r="O96" i="41"/>
  <c r="N96" i="41"/>
  <c r="M96" i="41"/>
  <c r="Q95" i="41"/>
  <c r="P95" i="41"/>
  <c r="O95" i="41"/>
  <c r="N95" i="41"/>
  <c r="M95" i="41"/>
  <c r="Q94" i="41"/>
  <c r="P94" i="41"/>
  <c r="O94" i="41"/>
  <c r="N94" i="41"/>
  <c r="M94" i="41"/>
  <c r="S91" i="41"/>
  <c r="S90" i="41"/>
  <c r="S89" i="41"/>
  <c r="S88" i="41"/>
  <c r="S87" i="41"/>
  <c r="S86" i="41"/>
  <c r="S85" i="41"/>
  <c r="S84" i="41"/>
  <c r="S83" i="41"/>
  <c r="P75" i="41"/>
  <c r="O75" i="41"/>
  <c r="N75" i="41"/>
  <c r="M75" i="41"/>
  <c r="P35" i="41"/>
  <c r="O35" i="41"/>
  <c r="N35" i="41"/>
  <c r="M35" i="41"/>
  <c r="P13" i="33"/>
  <c r="N13" i="33"/>
  <c r="P12" i="33"/>
  <c r="N12" i="33"/>
  <c r="Q11" i="33"/>
  <c r="P11" i="33"/>
  <c r="O11" i="33"/>
  <c r="N11" i="33"/>
  <c r="P10" i="33"/>
  <c r="N10" i="33"/>
  <c r="Q9" i="33"/>
  <c r="P9" i="33"/>
  <c r="O9" i="33"/>
  <c r="N9" i="33"/>
  <c r="O28" i="9"/>
  <c r="N28" i="9"/>
  <c r="M28" i="9"/>
  <c r="L28" i="9"/>
</calcChain>
</file>

<file path=xl/sharedStrings.xml><?xml version="1.0" encoding="utf-8"?>
<sst xmlns="http://schemas.openxmlformats.org/spreadsheetml/2006/main" count="2388" uniqueCount="1329">
  <si>
    <t>Rok</t>
  </si>
  <si>
    <t>Živonarodení</t>
  </si>
  <si>
    <t>Zomretí</t>
  </si>
  <si>
    <t>Prirodzený prírastok</t>
  </si>
  <si>
    <t>Migračné saldo</t>
  </si>
  <si>
    <t>Celkový prírastok</t>
  </si>
  <si>
    <t>Zdroj: ŠÚ SR</t>
  </si>
  <si>
    <t>Veková skupina</t>
  </si>
  <si>
    <t>Spolu</t>
  </si>
  <si>
    <t>Muži</t>
  </si>
  <si>
    <t>Ženy</t>
  </si>
  <si>
    <t>15 – 19 rokov</t>
  </si>
  <si>
    <t>20 – 24 rokov</t>
  </si>
  <si>
    <t>25 – 29 rokov</t>
  </si>
  <si>
    <t>30 – 34 rokov</t>
  </si>
  <si>
    <t>35 – 39 rokov</t>
  </si>
  <si>
    <t>40 – 44 rokov</t>
  </si>
  <si>
    <t>45 – 49 rokov</t>
  </si>
  <si>
    <t>50 – 54 rokov</t>
  </si>
  <si>
    <t>55 – 59 rokov</t>
  </si>
  <si>
    <t>60 – 64 rokov</t>
  </si>
  <si>
    <t>Zdroj: ŠÚ SR, VZPS</t>
  </si>
  <si>
    <t>Ukazovateľ</t>
  </si>
  <si>
    <t xml:space="preserve">Merná jednotka </t>
  </si>
  <si>
    <t>mld. €</t>
  </si>
  <si>
    <t>%</t>
  </si>
  <si>
    <t xml:space="preserve">Počet pracujúcich </t>
  </si>
  <si>
    <t>tis. osôb</t>
  </si>
  <si>
    <t xml:space="preserve">Počet nezamestnaných </t>
  </si>
  <si>
    <t xml:space="preserve">Miera nezamestnanosti </t>
  </si>
  <si>
    <t>ZAMESTNANOSŤ</t>
  </si>
  <si>
    <t xml:space="preserve">Priemerný počet zamestnaných osôb </t>
  </si>
  <si>
    <t>PRIEMERNÁ MESAČNÁ MZDA</t>
  </si>
  <si>
    <t>€</t>
  </si>
  <si>
    <t>Tabuľka 2 Indexy spotrebiteľských cien</t>
  </si>
  <si>
    <t>Rovnaké obdobie predchádzajúceho roka = 100</t>
  </si>
  <si>
    <t>Odbory COICOP</t>
  </si>
  <si>
    <t>marec</t>
  </si>
  <si>
    <t>jún</t>
  </si>
  <si>
    <t>september</t>
  </si>
  <si>
    <t>december</t>
  </si>
  <si>
    <t>rok</t>
  </si>
  <si>
    <t xml:space="preserve"> Úhrn za SR</t>
  </si>
  <si>
    <t>1 000,000</t>
  </si>
  <si>
    <t xml:space="preserve"> v tom:</t>
  </si>
  <si>
    <t xml:space="preserve"> Potraviny a nealkoholické nápoje</t>
  </si>
  <si>
    <t xml:space="preserve"> Alkoholické nápoje a tabak </t>
  </si>
  <si>
    <t xml:space="preserve"> Odevy a obuv</t>
  </si>
  <si>
    <t xml:space="preserve"> Doprava</t>
  </si>
  <si>
    <t xml:space="preserve"> Rekreácia a kultúra</t>
  </si>
  <si>
    <t xml:space="preserve"> Vzdelávanie</t>
  </si>
  <si>
    <t>Tabuľka 3 Výstavba a úbytok bytov</t>
  </si>
  <si>
    <t>Počet bytov</t>
  </si>
  <si>
    <t>Úbytok bytov</t>
  </si>
  <si>
    <t>spolu</t>
  </si>
  <si>
    <t>a)</t>
  </si>
  <si>
    <t>b)</t>
  </si>
  <si>
    <t>-</t>
  </si>
  <si>
    <t>a) počet</t>
  </si>
  <si>
    <t>b) indexy, rovnaké obdobie predchádzajúceho roka = 100</t>
  </si>
  <si>
    <t>Tabuľka 4 Počet obyvateľov SR podľa regiónov</t>
  </si>
  <si>
    <t>Bratislavský kraj</t>
  </si>
  <si>
    <t>Trnavský kraj</t>
  </si>
  <si>
    <t>Trenčiansky kraj</t>
  </si>
  <si>
    <t>Nitriansky kraj</t>
  </si>
  <si>
    <t>Žilinský kraj</t>
  </si>
  <si>
    <t>Banskobystrický kraj</t>
  </si>
  <si>
    <t>Prešovský kraj</t>
  </si>
  <si>
    <t>Košický kraj</t>
  </si>
  <si>
    <t>Slovenská republika</t>
  </si>
  <si>
    <t>0 rokov</t>
  </si>
  <si>
    <t>1 rok</t>
  </si>
  <si>
    <t>2 roky</t>
  </si>
  <si>
    <t>3 roky</t>
  </si>
  <si>
    <t>4 roky</t>
  </si>
  <si>
    <t>5 rokov</t>
  </si>
  <si>
    <t>6 rokov</t>
  </si>
  <si>
    <t>7 rokov</t>
  </si>
  <si>
    <t>8 rokov</t>
  </si>
  <si>
    <t>9 rokov</t>
  </si>
  <si>
    <t>10 rokov</t>
  </si>
  <si>
    <t>11 rokov</t>
  </si>
  <si>
    <t>12 rokov</t>
  </si>
  <si>
    <t>13 rokov</t>
  </si>
  <si>
    <t>14 rokov</t>
  </si>
  <si>
    <t>15 rokov</t>
  </si>
  <si>
    <t>16 rokov</t>
  </si>
  <si>
    <t>17 rokov</t>
  </si>
  <si>
    <t>18 rokov</t>
  </si>
  <si>
    <t>19 rokov</t>
  </si>
  <si>
    <t>20 rokov</t>
  </si>
  <si>
    <t>21 rokov</t>
  </si>
  <si>
    <t>22 rokov</t>
  </si>
  <si>
    <t>23 rokov</t>
  </si>
  <si>
    <t>24 rokov</t>
  </si>
  <si>
    <t>25 rokov</t>
  </si>
  <si>
    <t>26 rokov</t>
  </si>
  <si>
    <t>27 rokov</t>
  </si>
  <si>
    <t>28 rokov</t>
  </si>
  <si>
    <t>29 rokov</t>
  </si>
  <si>
    <t>30 rokov</t>
  </si>
  <si>
    <t>31 rokov</t>
  </si>
  <si>
    <t>32 rokov</t>
  </si>
  <si>
    <t>33 rokov</t>
  </si>
  <si>
    <t>34 rokov</t>
  </si>
  <si>
    <t>35 rokov</t>
  </si>
  <si>
    <t>36 rokov</t>
  </si>
  <si>
    <t>37 rokov</t>
  </si>
  <si>
    <t>38 rokov</t>
  </si>
  <si>
    <t>39 rokov</t>
  </si>
  <si>
    <t>40 rokov</t>
  </si>
  <si>
    <t>41 rokov</t>
  </si>
  <si>
    <t>42 rokov</t>
  </si>
  <si>
    <t>43 rokov</t>
  </si>
  <si>
    <t>44 rokov</t>
  </si>
  <si>
    <t>45 rokov</t>
  </si>
  <si>
    <t>46 rokov</t>
  </si>
  <si>
    <t>47 rokov</t>
  </si>
  <si>
    <t>48 rokov</t>
  </si>
  <si>
    <t>49 rokov</t>
  </si>
  <si>
    <t>50 rokov</t>
  </si>
  <si>
    <t>51 rokov</t>
  </si>
  <si>
    <t>52 rokov</t>
  </si>
  <si>
    <t>53 rokov</t>
  </si>
  <si>
    <t>54 rokov</t>
  </si>
  <si>
    <t>55 rokov</t>
  </si>
  <si>
    <t>56 rokov</t>
  </si>
  <si>
    <t>57 rokov</t>
  </si>
  <si>
    <t>58 rokov</t>
  </si>
  <si>
    <t>59 rokov</t>
  </si>
  <si>
    <t>60 rokov</t>
  </si>
  <si>
    <t>61 rokov</t>
  </si>
  <si>
    <t>62 rokov</t>
  </si>
  <si>
    <t>63 rokov</t>
  </si>
  <si>
    <t>64 rokov</t>
  </si>
  <si>
    <t>65 rokov</t>
  </si>
  <si>
    <t>66 rokov</t>
  </si>
  <si>
    <t>67 rokov</t>
  </si>
  <si>
    <t>68 rokov</t>
  </si>
  <si>
    <t>69 rokov</t>
  </si>
  <si>
    <t>70 rokov</t>
  </si>
  <si>
    <t>71 rokov</t>
  </si>
  <si>
    <t>72 rokov</t>
  </si>
  <si>
    <t>73 rokov</t>
  </si>
  <si>
    <t>74 rokov</t>
  </si>
  <si>
    <t>75 rokov</t>
  </si>
  <si>
    <t>76 rokov</t>
  </si>
  <si>
    <t>77 rokov</t>
  </si>
  <si>
    <t>78 rokov</t>
  </si>
  <si>
    <t>79 rokov</t>
  </si>
  <si>
    <t>80 rokov</t>
  </si>
  <si>
    <t>81 rokov</t>
  </si>
  <si>
    <t>82 rokov</t>
  </si>
  <si>
    <t>83 rokov</t>
  </si>
  <si>
    <t>84 rokov</t>
  </si>
  <si>
    <t>85 rokov</t>
  </si>
  <si>
    <t>86 rokov</t>
  </si>
  <si>
    <t>87 rokov</t>
  </si>
  <si>
    <t>88 rokov</t>
  </si>
  <si>
    <t>89 rokov</t>
  </si>
  <si>
    <t>90 rokov</t>
  </si>
  <si>
    <t>91 rokov</t>
  </si>
  <si>
    <t>92 rokov</t>
  </si>
  <si>
    <t>93 rokov</t>
  </si>
  <si>
    <t>94 rokov</t>
  </si>
  <si>
    <t>95 rokov</t>
  </si>
  <si>
    <t>96 rokov</t>
  </si>
  <si>
    <t>97 rokov</t>
  </si>
  <si>
    <t>98 rokov</t>
  </si>
  <si>
    <t>99 rokov</t>
  </si>
  <si>
    <t>100+ rokov</t>
  </si>
  <si>
    <t>Príloha ku kapitole 1</t>
  </si>
  <si>
    <t>Ekonomicky aktívne obyvateľstvo (v tis.)</t>
  </si>
  <si>
    <t>pracujúci (v tis.)</t>
  </si>
  <si>
    <t>pracujúci</t>
  </si>
  <si>
    <t>nezamestnaní (v tis.)</t>
  </si>
  <si>
    <t>nezamestnaní</t>
  </si>
  <si>
    <t>Ekonomicky neaktívne obyvateľstvo od 15 rokov (v tis.)</t>
  </si>
  <si>
    <t>študenti, učni</t>
  </si>
  <si>
    <t>študenti (v tis.)</t>
  </si>
  <si>
    <t>dôchodcovia</t>
  </si>
  <si>
    <t>dôchodcovia (starobní, invalidní) (v tis.)</t>
  </si>
  <si>
    <t>ostatní</t>
  </si>
  <si>
    <t>v tis. osobách</t>
  </si>
  <si>
    <t>v %</t>
  </si>
  <si>
    <t>v tis. osobách</t>
  </si>
  <si>
    <t>v p. b.</t>
  </si>
  <si>
    <t>v tom veková skupina:</t>
  </si>
  <si>
    <t>Kraj</t>
  </si>
  <si>
    <t>Ekonomicky aktívne obyvateľstvo spolu v tis. osobách</t>
  </si>
  <si>
    <t>Miera zamestnanosti vo veku 20-64 rokov v %</t>
  </si>
  <si>
    <t>Miera nezamestnanosti spolu v %</t>
  </si>
  <si>
    <t>z toho pracujúci</t>
  </si>
  <si>
    <t>z toho nezamestnaní</t>
  </si>
  <si>
    <t>SR spolu</t>
  </si>
  <si>
    <t>Bratislavský</t>
  </si>
  <si>
    <t>Trnavský</t>
  </si>
  <si>
    <t>Trenčiansky</t>
  </si>
  <si>
    <t>Nitriansky</t>
  </si>
  <si>
    <t>Žilinský</t>
  </si>
  <si>
    <t>Banskobystrický</t>
  </si>
  <si>
    <t>Prešovský</t>
  </si>
  <si>
    <t>Košický</t>
  </si>
  <si>
    <t>Ekonomicky aktívne obyvateľstvo 15+ (v tis. osobách)</t>
  </si>
  <si>
    <t>v tom</t>
  </si>
  <si>
    <t>Zdroj: Sociálna poisťovňa</t>
  </si>
  <si>
    <t>január</t>
  </si>
  <si>
    <t>február</t>
  </si>
  <si>
    <t>apríl</t>
  </si>
  <si>
    <t>máj</t>
  </si>
  <si>
    <t>júl</t>
  </si>
  <si>
    <t>august</t>
  </si>
  <si>
    <t>október</t>
  </si>
  <si>
    <t>november</t>
  </si>
  <si>
    <t>Počet pracujúcich</t>
  </si>
  <si>
    <t>(v tis. osôb)</t>
  </si>
  <si>
    <t>Podiel na SR</t>
  </si>
  <si>
    <t>(v %)</t>
  </si>
  <si>
    <t>Index</t>
  </si>
  <si>
    <t>v tom veková skupina:</t>
  </si>
  <si>
    <t>(v %)</t>
  </si>
  <si>
    <t>v tom vzdelanie:</t>
  </si>
  <si>
    <t>Základné</t>
  </si>
  <si>
    <t>Stredné odborné (učňovské) bez maturity</t>
  </si>
  <si>
    <t>Úplné stredné odborné (učňovské) s maturitou</t>
  </si>
  <si>
    <t>Úplné stredné všeobecné s maturitou</t>
  </si>
  <si>
    <t>Úplné stredné odborné s maturitou</t>
  </si>
  <si>
    <t>Vyššie odborné</t>
  </si>
  <si>
    <t>Vysokoškolské</t>
  </si>
  <si>
    <t>v tom:</t>
  </si>
  <si>
    <t>Podiel pracujúcich v zahraničí na celkovej zamestnanosti SR, resp. kraja (v %)</t>
  </si>
  <si>
    <t>(v p. b.)</t>
  </si>
  <si>
    <t>Počet zamestnancov</t>
  </si>
  <si>
    <t>Osoby</t>
  </si>
  <si>
    <t>Podiel v %</t>
  </si>
  <si>
    <t>0 – 19</t>
  </si>
  <si>
    <t>20 – 49</t>
  </si>
  <si>
    <t>50 – 249</t>
  </si>
  <si>
    <t>250 – 499</t>
  </si>
  <si>
    <t>500 – 999</t>
  </si>
  <si>
    <t>1 000 a viac</t>
  </si>
  <si>
    <t>Živnostníci* (odhad)</t>
  </si>
  <si>
    <t>*vrátane zamestnancov u živnostníkov</t>
  </si>
  <si>
    <t>Voľné pracovné miesta</t>
  </si>
  <si>
    <t>Zdroj: ÚPSVR</t>
  </si>
  <si>
    <t>Slovensko</t>
  </si>
  <si>
    <t>st. 10 a 11</t>
  </si>
  <si>
    <t>st. 12 a 13</t>
  </si>
  <si>
    <t>st. 15</t>
  </si>
  <si>
    <t>st. 14 a 16</t>
  </si>
  <si>
    <t>st. 17, 18 a 19</t>
  </si>
  <si>
    <t>st. 14</t>
  </si>
  <si>
    <t>SR</t>
  </si>
  <si>
    <t>10-12 mes.</t>
  </si>
  <si>
    <t>13-18 mes.</t>
  </si>
  <si>
    <t>19-24 mes.</t>
  </si>
  <si>
    <t>25-30 mes.</t>
  </si>
  <si>
    <t>31-36 mes.</t>
  </si>
  <si>
    <t>43-48 mes.</t>
  </si>
  <si>
    <t>st. 10</t>
  </si>
  <si>
    <t>st. 11</t>
  </si>
  <si>
    <t>st. 12</t>
  </si>
  <si>
    <t>st. 13</t>
  </si>
  <si>
    <t>st. 16</t>
  </si>
  <si>
    <t>st. 17</t>
  </si>
  <si>
    <t>st. 18</t>
  </si>
  <si>
    <t>st. 19</t>
  </si>
  <si>
    <t>nezistené</t>
  </si>
  <si>
    <t>ISCO 0</t>
  </si>
  <si>
    <t>ISCO 1</t>
  </si>
  <si>
    <t>ISCO 2</t>
  </si>
  <si>
    <t>ISCO 3</t>
  </si>
  <si>
    <t>ISCO 4</t>
  </si>
  <si>
    <t>ISCO 5</t>
  </si>
  <si>
    <t>ISCO 6</t>
  </si>
  <si>
    <t>ISCO 7</t>
  </si>
  <si>
    <t>ISCO 8</t>
  </si>
  <si>
    <t>ISCO 9</t>
  </si>
  <si>
    <t>10 - Neukončené základné vzdelanie</t>
  </si>
  <si>
    <t>11 - Základné vzdelanie</t>
  </si>
  <si>
    <t>12 - Nižšie stredné odborné vzdelanie</t>
  </si>
  <si>
    <t>13 - Stredné odborné vzdelanie</t>
  </si>
  <si>
    <t>14 - Úplné stredné odborné vzdelanie</t>
  </si>
  <si>
    <t>15 - Úplné stredné všeobecné vzdelanie</t>
  </si>
  <si>
    <t>16 - Vyššie odborné vzdelanie</t>
  </si>
  <si>
    <t>17 - Vysokoškolské vzdelanie prvého stupňa</t>
  </si>
  <si>
    <t>18 - Vysokoškolské vzdelanie druhého stupňa</t>
  </si>
  <si>
    <t>19 - Vysokoškolské vzdelanie tretieho stupňa</t>
  </si>
  <si>
    <t>N/A - neurčené</t>
  </si>
  <si>
    <t>stupeň vzdelania</t>
  </si>
  <si>
    <t>Zákonodarcovia, riadiaci pracovníci</t>
  </si>
  <si>
    <t>Špecialisti</t>
  </si>
  <si>
    <t>Technici a odborní pracovníci</t>
  </si>
  <si>
    <t>Administratívni pracovníci</t>
  </si>
  <si>
    <t>Pracovníci v službách a obchode</t>
  </si>
  <si>
    <t>Kvalifikovaní pracovníci v poľnohospodárstve, lesníctve a rybárstve</t>
  </si>
  <si>
    <t>Kvalifikovaní pracovníci a remeselníci</t>
  </si>
  <si>
    <t>Operátori a montéri strojov a zariadení</t>
  </si>
  <si>
    <t>Pomocní a nekvalifikovaní pracovníci</t>
  </si>
  <si>
    <t>Príslušníci ozbrojených síl</t>
  </si>
  <si>
    <t>Znevýhodnení uchádzači o zamestnanie</t>
  </si>
  <si>
    <t>medziročný rast/pokles (p. b.)</t>
  </si>
  <si>
    <t>Absolventi škôl</t>
  </si>
  <si>
    <t>UoZ starší ako 50 rokov</t>
  </si>
  <si>
    <t>Dlhodobo nezamestnaní občania</t>
  </si>
  <si>
    <t>UoZ, ktorí 12 mesiacov pred zaradením nemali pravidelne platené zamestnanie</t>
  </si>
  <si>
    <t>UoZ so zdravotným postihnutím</t>
  </si>
  <si>
    <t>Nezamestnaní</t>
  </si>
  <si>
    <t>Miera nezamestnanosti</t>
  </si>
  <si>
    <t>v tis. osôb</t>
  </si>
  <si>
    <t>Podiel</t>
  </si>
  <si>
    <t>na SR (v %)</t>
  </si>
  <si>
    <t>v %</t>
  </si>
  <si>
    <t>Zmena oproti</t>
  </si>
  <si>
    <t>Trvanie nezamestnanosti</t>
  </si>
  <si>
    <t>Podiel z celkového počtu nezamestnaných (v %)</t>
  </si>
  <si>
    <t>2010</t>
  </si>
  <si>
    <t>2011</t>
  </si>
  <si>
    <t>2012</t>
  </si>
  <si>
    <t>2013</t>
  </si>
  <si>
    <t>2014</t>
  </si>
  <si>
    <t>2015</t>
  </si>
  <si>
    <t>2016</t>
  </si>
  <si>
    <t>zo štvrťročného štatistického výkazníctva, bez odhadu podnikateľských príjmov, od roku 2006 vrátane príjmov ozbrojených zložiek</t>
  </si>
  <si>
    <t>1. Mzdy</t>
  </si>
  <si>
    <t>2. Náhrady mzdy</t>
  </si>
  <si>
    <t>3. Platby do programu sporenia</t>
  </si>
  <si>
    <t>5. Peňažné plnenia zo zisku po zdanení</t>
  </si>
  <si>
    <t>6. Ostatné priame náklady zamestnancom</t>
  </si>
  <si>
    <t>7. Odmeny učňom</t>
  </si>
  <si>
    <t>10. Sociálne dávky</t>
  </si>
  <si>
    <t>12. Sociálne výhody</t>
  </si>
  <si>
    <t>13. Náklady na školenie zamestnancov</t>
  </si>
  <si>
    <t>14. Poplatky a sankcie súvisiace so mzdami</t>
  </si>
  <si>
    <t>15. Ostatné nepriame náklady práce</t>
  </si>
  <si>
    <t>A Poľnohospodárstvo, lesníctvo a rybolov</t>
  </si>
  <si>
    <t>B,C,D,E Priemysel spolu</t>
  </si>
  <si>
    <t>C Priemyselná výroba</t>
  </si>
  <si>
    <t>F Stavebníctvo</t>
  </si>
  <si>
    <t>G Veľkoobchod a maloobchod; oprava motorových vozidiel a motocyklov</t>
  </si>
  <si>
    <t>H Doprava a skladovanie</t>
  </si>
  <si>
    <t>I Ubytovacie a stravovacie služby</t>
  </si>
  <si>
    <t>J Informácie a komunikácia</t>
  </si>
  <si>
    <t>K Finančné a poisťovacie činnosti</t>
  </si>
  <si>
    <t>L Činnosti v oblasti nehnuteľností</t>
  </si>
  <si>
    <t>M Odborné, vedecké a technické činnosti</t>
  </si>
  <si>
    <t>N Administratívne a podporné služby</t>
  </si>
  <si>
    <t>O Verejná správa a obrana; povinné sociálne zabezpečenie</t>
  </si>
  <si>
    <t>P Vzdelávanie</t>
  </si>
  <si>
    <t>Q Zdravotníctvo a sociálna pomoc</t>
  </si>
  <si>
    <t>R Umenie, zábava a rekreácia</t>
  </si>
  <si>
    <t>S Ostatné činnosti</t>
  </si>
  <si>
    <t>Hospodárstvo spolu</t>
  </si>
  <si>
    <t>(v €)</t>
  </si>
  <si>
    <t>Druh nákladov</t>
  </si>
  <si>
    <t>Náklady práce spolu</t>
  </si>
  <si>
    <t>z toho náklady:</t>
  </si>
  <si>
    <t>Zdroj: ŠÚ SR, štatistické zisťovanie o úplných nákladoch práce</t>
  </si>
  <si>
    <t>Položky nákladov práce</t>
  </si>
  <si>
    <t>8. Povinné príspevky na sociálne poistenie</t>
  </si>
  <si>
    <t>9. Nepovinné príspevky na sociálne poistenie</t>
  </si>
  <si>
    <t>11. Príspevky na sociálne poistenie učňov</t>
  </si>
  <si>
    <t>16. SUBVENCIE</t>
  </si>
  <si>
    <t>BA</t>
  </si>
  <si>
    <t>TT</t>
  </si>
  <si>
    <t>TN</t>
  </si>
  <si>
    <t>NR</t>
  </si>
  <si>
    <t>ZA</t>
  </si>
  <si>
    <t>BB</t>
  </si>
  <si>
    <t>PO</t>
  </si>
  <si>
    <t>KE</t>
  </si>
  <si>
    <t>4. Náhrady za pracovnú pohotovosť</t>
  </si>
  <si>
    <t>Stupeň vzdelania</t>
  </si>
  <si>
    <t>v tisícoch</t>
  </si>
  <si>
    <t>Podľa vekových skupín</t>
  </si>
  <si>
    <t>Podľa vzdelania (15+ roční)</t>
  </si>
  <si>
    <t>Úplné stredné všeobecné</t>
  </si>
  <si>
    <t>Úplné stredné odborné</t>
  </si>
  <si>
    <t>Vysokoškolské - 1. stupeň</t>
  </si>
  <si>
    <t>Vysokoškolské - 2. stupeň</t>
  </si>
  <si>
    <t>Vysokoškolské - 3. stupeň</t>
  </si>
  <si>
    <t>Tabuľka 4 Odvetvová štruktúra zamestnanosti podľa SK NACE Rev. 2</t>
  </si>
  <si>
    <t>30 – 34 roční</t>
  </si>
  <si>
    <t>Podľa vzdelania</t>
  </si>
  <si>
    <t>Úplné stredné odborné (učňovské) s maturitou</t>
  </si>
  <si>
    <t>z toho</t>
  </si>
  <si>
    <t>Absolventi SOŠ s ukončeným stredným alebo nižším stredným odborným vzdelaním (stupeň vzdelania 12, 13)</t>
  </si>
  <si>
    <t>Absolventi SOŠ s ukončeným úplným stredným odborným vzdelaním (stupeň vzdelania 14)</t>
  </si>
  <si>
    <t>Absolventi gymnázií s ukončeným úplným stredným všeobecným vzdelaním (stupeň vzdelania 15)</t>
  </si>
  <si>
    <t>Absolventi VŠ s ukončeným vysokoškolským vzdelaním prvého stupňa (stupeň vzdelania 17)</t>
  </si>
  <si>
    <t>Absolventi VŠ s ukončeným vysokoškolským vzdelaním druhého a tretieho stupňa (stupeň vzdelania 18, 19)</t>
  </si>
  <si>
    <t>B Ťažba a dobývanie</t>
  </si>
  <si>
    <t>H Doprava a skladovanie</t>
  </si>
  <si>
    <t>Celkové náklady práce</t>
  </si>
  <si>
    <t>mzdy</t>
  </si>
  <si>
    <t>náhrady mzdy</t>
  </si>
  <si>
    <t>povinné príspevky na sociálne poistenie</t>
  </si>
  <si>
    <t>nepovinné príspevky na sociálne poistenie</t>
  </si>
  <si>
    <t>A Poľnohospodárstvo, lesníctvo, rybolov</t>
  </si>
  <si>
    <t>D Dodávka elekt., plynu, pary a stud. vzduchu</t>
  </si>
  <si>
    <t>E Dodávka vody</t>
  </si>
  <si>
    <t>G Veľkoobchod a maloobchod</t>
  </si>
  <si>
    <t>I Ubytovacie a stravovacie služby</t>
  </si>
  <si>
    <t>K Finančné a poisťovacie činnosti</t>
  </si>
  <si>
    <t>M Odborné vedecké a technické činnosti</t>
  </si>
  <si>
    <t>N Administratívne a podporné služby</t>
  </si>
  <si>
    <t>O Verejná správa a obrana</t>
  </si>
  <si>
    <t>Prílohy ku kapitole 2</t>
  </si>
  <si>
    <t>Príloha ku kapitole 2</t>
  </si>
  <si>
    <t>Obyvatelia</t>
  </si>
  <si>
    <t>Január</t>
  </si>
  <si>
    <t>Február</t>
  </si>
  <si>
    <t>Marec</t>
  </si>
  <si>
    <t>Apríl</t>
  </si>
  <si>
    <t>Máj</t>
  </si>
  <si>
    <t>Jún</t>
  </si>
  <si>
    <t>Júl</t>
  </si>
  <si>
    <t>August</t>
  </si>
  <si>
    <t>September</t>
  </si>
  <si>
    <t>Október</t>
  </si>
  <si>
    <t>November</t>
  </si>
  <si>
    <t>December</t>
  </si>
  <si>
    <t>Zamestnávatelia</t>
  </si>
  <si>
    <t>Dohodári</t>
  </si>
  <si>
    <t>SZČO</t>
  </si>
  <si>
    <t>Zamestnanci</t>
  </si>
  <si>
    <t>Obdobie</t>
  </si>
  <si>
    <t>Zoznam skratiek</t>
  </si>
  <si>
    <t>Priemerná mesačná mzda nominálna</t>
  </si>
  <si>
    <t>Priemerná mesačná mzda reálna</t>
  </si>
  <si>
    <t>Priemerná nominálna mesačná mzda v hospodárstve v EUR - indexy</t>
  </si>
  <si>
    <t>*SK ISCO-08</t>
  </si>
  <si>
    <t>Zdroj údajov</t>
  </si>
  <si>
    <t>ŠÚ SR</t>
  </si>
  <si>
    <t>ŠÚ SR, VZPS</t>
  </si>
  <si>
    <t>SP</t>
  </si>
  <si>
    <t>ÚPSVR</t>
  </si>
  <si>
    <t>K1.1 Vývoj HDP</t>
  </si>
  <si>
    <t>K2.2.1 Mzdy</t>
  </si>
  <si>
    <t>1.1 Základné makroekonomické charakteristiky</t>
  </si>
  <si>
    <t>1.2 Vybrané demografické ukazovatele</t>
  </si>
  <si>
    <t>2.1.1. Ekonomická aktivita obyvateľstva</t>
  </si>
  <si>
    <t>2.1.2.1 Zamestnanosť v štatistikách Sociálnej poisťovne</t>
  </si>
  <si>
    <t>2.1.2.2 Zamestnanosť podľa výberového zisťovania pracovných síl  ŠÚ SR</t>
  </si>
  <si>
    <t>2.2.1 Mzdy</t>
  </si>
  <si>
    <t>Pomocná tabuľka ku grafu</t>
  </si>
  <si>
    <t>Pomocné stĺpce ku grafu</t>
  </si>
  <si>
    <t>x</t>
  </si>
  <si>
    <t>Vzdelávanie</t>
  </si>
  <si>
    <t>Názov národného projektu/žiadateľ</t>
  </si>
  <si>
    <t>Popis</t>
  </si>
  <si>
    <t>Časová oprávnenosť projektu/ dátum vyhlásenia výzvy</t>
  </si>
  <si>
    <t>Finančná alokácia NFP / Podpora EÚ v eurách</t>
  </si>
  <si>
    <t>Výzva pre DOP/Vyhlasovateľ</t>
  </si>
  <si>
    <t>Prioritná os 3 Zamestnanosť</t>
  </si>
  <si>
    <t xml:space="preserve"> </t>
  </si>
  <si>
    <t>Žiadateľ:</t>
  </si>
  <si>
    <t>Ústredie práce, sociálnych vecí a rodiny</t>
  </si>
  <si>
    <t>Typ registrovaného podniku</t>
  </si>
  <si>
    <t>Integračný sociálny podnik</t>
  </si>
  <si>
    <t>Sociálny podnik bývania</t>
  </si>
  <si>
    <t>Zdroj: MPSVR SR</t>
  </si>
  <si>
    <t>Okres</t>
  </si>
  <si>
    <t>Základné a bez vzdelania</t>
  </si>
  <si>
    <t>Nižšie stredné</t>
  </si>
  <si>
    <t>Úplné stredné</t>
  </si>
  <si>
    <t>spolu v tis. osobách</t>
  </si>
  <si>
    <t>spolu v %</t>
  </si>
  <si>
    <t>Legenda:</t>
  </si>
  <si>
    <t xml:space="preserve">Zdroj: ŠÚ SR  </t>
  </si>
  <si>
    <t>Tabuľka 1 Základné ukazovatele ekonomického vývoja SR*</t>
  </si>
  <si>
    <t>Miera voľných pracovných miest v %</t>
  </si>
  <si>
    <t xml:space="preserve"> Legenda:</t>
  </si>
  <si>
    <t>Poľnohospodárstvo, lesníctvo a rybolov</t>
  </si>
  <si>
    <t>A</t>
  </si>
  <si>
    <t>F</t>
  </si>
  <si>
    <t>G</t>
  </si>
  <si>
    <t>H</t>
  </si>
  <si>
    <t>I</t>
  </si>
  <si>
    <t>J</t>
  </si>
  <si>
    <t>K</t>
  </si>
  <si>
    <t>L</t>
  </si>
  <si>
    <t>M</t>
  </si>
  <si>
    <t>N</t>
  </si>
  <si>
    <t>O</t>
  </si>
  <si>
    <t>P</t>
  </si>
  <si>
    <t>Q</t>
  </si>
  <si>
    <t>R</t>
  </si>
  <si>
    <t>S</t>
  </si>
  <si>
    <t>B,C,D,E</t>
  </si>
  <si>
    <t>Priemysel spolu</t>
  </si>
  <si>
    <t>Stavebníctvo</t>
  </si>
  <si>
    <t>Veľkoobchod a maloobchod; oprava motorových vozidiel a motocyklov</t>
  </si>
  <si>
    <t>Ubytovacie a stravovacie služby</t>
  </si>
  <si>
    <t>Doprava a skladovanie</t>
  </si>
  <si>
    <t>Informácie a komunikácia</t>
  </si>
  <si>
    <t>Finančné a poisťovacie činnosti</t>
  </si>
  <si>
    <t>Činnosti v oblasti nehnuteľností</t>
  </si>
  <si>
    <t>Odborné, vedecké a technické činnosti</t>
  </si>
  <si>
    <t>Administratívne a podporné služby</t>
  </si>
  <si>
    <t>Verejná správa a obrana; povinné sociálne zabezpečenie</t>
  </si>
  <si>
    <t>Zdravotníctvo a sociálna pomoc</t>
  </si>
  <si>
    <t>Umenie, zábava a rekreácia</t>
  </si>
  <si>
    <t>Ostatné činnosti</t>
  </si>
  <si>
    <t>Štatistická klasifikácia ekonomických činností SK NACE Rev. 2</t>
  </si>
  <si>
    <t>Skratka pre ekon.činnosť</t>
  </si>
  <si>
    <t>15 – 19 roční</t>
  </si>
  <si>
    <t>20 – 24 roční</t>
  </si>
  <si>
    <t>25 – 29 roční</t>
  </si>
  <si>
    <t>35 – 39 roční</t>
  </si>
  <si>
    <t>40 – 44 roční</t>
  </si>
  <si>
    <t>45 – 49 roční</t>
  </si>
  <si>
    <t>50 – 54 roční</t>
  </si>
  <si>
    <t>55 – 59 roční</t>
  </si>
  <si>
    <t>60 – 64 roční</t>
  </si>
  <si>
    <t>Vysvetlivka:(-) – jav sa nevyskytoval</t>
  </si>
  <si>
    <t>MPSVR SR</t>
  </si>
  <si>
    <t>Tabuľka 2.11 Zamestnanosť podľa veľkosti podnikov (priemer za rok)</t>
  </si>
  <si>
    <t>nezistené - nezistený stupeň vzdelania</t>
  </si>
  <si>
    <r>
      <t>1</t>
    </r>
    <r>
      <rPr>
        <i/>
        <sz val="11"/>
        <color rgb="FF000000"/>
        <rFont val="Arial Narrow"/>
        <family val="2"/>
        <charset val="238"/>
      </rPr>
      <t xml:space="preserve"> mzda zamestnancov u živnostníkov</t>
    </r>
  </si>
  <si>
    <t xml:space="preserve">0 – 19 </t>
  </si>
  <si>
    <r>
      <t xml:space="preserve">Mapový podklad </t>
    </r>
    <r>
      <rPr>
        <i/>
        <sz val="11"/>
        <color rgb="FF000000"/>
        <rFont val="Symbol"/>
        <family val="1"/>
        <charset val="2"/>
      </rPr>
      <t>Ó</t>
    </r>
    <r>
      <rPr>
        <i/>
        <sz val="11"/>
        <color rgb="FF000000"/>
        <rFont val="Arial Narrow"/>
        <family val="2"/>
        <charset val="238"/>
      </rPr>
      <t xml:space="preserve"> Úrad geodézie, kartografie a katastra Slovenskej republiky</t>
    </r>
  </si>
  <si>
    <t>K2.1.1 Ekon.aktiv.obyvateľstva</t>
  </si>
  <si>
    <t>K2.1.2.1 Zamestnanosť - SP</t>
  </si>
  <si>
    <t>K2.1.2.2 Zamestnanosť - ŠÚ SR</t>
  </si>
  <si>
    <t>Príloha ku kapitole 2 - 1. časť</t>
  </si>
  <si>
    <t>ŠVVP - špeciálne výchovno-vzdelávacie potreby</t>
  </si>
  <si>
    <t>Kapitola 1 Hlavné makroekonomicko-demografické ukazovatele v podmienkach SR</t>
  </si>
  <si>
    <t>Kapitola 2 Trh práce, mzdy, pracovné podmienky a sociálna ekonomika</t>
  </si>
  <si>
    <t>Poznámka:</t>
  </si>
  <si>
    <r>
      <t>–</t>
    </r>
    <r>
      <rPr>
        <sz val="11"/>
        <color theme="1"/>
        <rFont val="Arial Narrow"/>
        <family val="2"/>
        <charset val="238"/>
      </rPr>
      <t xml:space="preserve"> priame</t>
    </r>
  </si>
  <si>
    <r>
      <t>–</t>
    </r>
    <r>
      <rPr>
        <sz val="11"/>
        <color theme="1"/>
        <rFont val="Arial Narrow"/>
        <family val="2"/>
        <charset val="238"/>
      </rPr>
      <t xml:space="preserve"> nepriame</t>
    </r>
  </si>
  <si>
    <t>Hodnoty sú v %</t>
  </si>
  <si>
    <t>Občania so vzdelaním nižším ako stredné odborné</t>
  </si>
  <si>
    <t>15 – 24 rokov</t>
  </si>
  <si>
    <t>25 – 34 rokov</t>
  </si>
  <si>
    <t>35 – 44 rokov</t>
  </si>
  <si>
    <t>45 – 54 rokov</t>
  </si>
  <si>
    <t>Zdroj: ŠÚ SR, http://datacube.statistics.sk</t>
  </si>
  <si>
    <t>Eur</t>
  </si>
  <si>
    <t>Priemysel</t>
  </si>
  <si>
    <t>Veľkoobchod a maloobchod; oprava motor. vozidiel</t>
  </si>
  <si>
    <t>Hospodárstvo SR spolu</t>
  </si>
  <si>
    <t xml:space="preserve">Priemysel </t>
  </si>
  <si>
    <t>Administratívne služby</t>
  </si>
  <si>
    <t xml:space="preserve">Umenie, zábava a rekreácia </t>
  </si>
  <si>
    <t xml:space="preserve">Ostatné činnosti </t>
  </si>
  <si>
    <t>Miera voľných pracovných miest (v %)</t>
  </si>
  <si>
    <t xml:space="preserve">Voľné pracovné miesta spolu </t>
  </si>
  <si>
    <t>Kežmarok</t>
  </si>
  <si>
    <t>Sabinov</t>
  </si>
  <si>
    <t>Úroveň oproti SR</t>
  </si>
  <si>
    <t>4-6 mes.</t>
  </si>
  <si>
    <t>7-9 mes.</t>
  </si>
  <si>
    <t>37-42 mes.</t>
  </si>
  <si>
    <t>nad 48 mes.</t>
  </si>
  <si>
    <t xml:space="preserve"> Rozličné tovary a služby</t>
  </si>
  <si>
    <r>
      <t xml:space="preserve">Stále váhy v o/oo </t>
    </r>
    <r>
      <rPr>
        <b/>
        <vertAlign val="superscript"/>
        <sz val="11"/>
        <color rgb="FFFFFFFF"/>
        <rFont val="Arial Narrow"/>
        <family val="2"/>
        <charset val="238"/>
      </rPr>
      <t>1)</t>
    </r>
  </si>
  <si>
    <t xml:space="preserve"> Byty spolu</t>
  </si>
  <si>
    <t>NP Inštitút sociálnej ekonomiky</t>
  </si>
  <si>
    <t>Všeobecný registrovaný sociálny podnik</t>
  </si>
  <si>
    <t>Veľký Krtíš</t>
  </si>
  <si>
    <t>Rozdiel</t>
  </si>
  <si>
    <t>Sekcie SK NACE Rev.2</t>
  </si>
  <si>
    <t>Príloha ku kapitole 2 - 2. časť</t>
  </si>
  <si>
    <t>Prílohy ku kapitole 3</t>
  </si>
  <si>
    <t>Príloha ku kapitole 3</t>
  </si>
  <si>
    <t>Stup.vzdelania</t>
  </si>
  <si>
    <t>Štruktúra VPM podľa požadovaného vzdelania v SR (priemer v %)</t>
  </si>
  <si>
    <t>kód profesie</t>
  </si>
  <si>
    <t>Osoby mimo trhu práce od 15 rokov (v tis.)</t>
  </si>
  <si>
    <t>osoby v domácnosti (v tis.)</t>
  </si>
  <si>
    <t>Odradení</t>
  </si>
  <si>
    <t>Práceneschopné obyvateľstvo</t>
  </si>
  <si>
    <t>Ostatné osoby mimo trhu práce (ost.ekon.neakt. obyv.)</t>
  </si>
  <si>
    <t>65 – 89 rokov</t>
  </si>
  <si>
    <t>Bez školského vzdelania</t>
  </si>
  <si>
    <t>menej ako 1 mesiac</t>
  </si>
  <si>
    <t>1 až 2 mesiace</t>
  </si>
  <si>
    <t>3 až 5 mesiacov</t>
  </si>
  <si>
    <t>6 až 11 mesiacov</t>
  </si>
  <si>
    <t>12 až 17 mesiacov</t>
  </si>
  <si>
    <t>18 až 23 mesiacov</t>
  </si>
  <si>
    <t>24 až 47 mesiacov</t>
  </si>
  <si>
    <t>48 a viac mesiacpv</t>
  </si>
  <si>
    <t>Priemerná výška v €</t>
  </si>
  <si>
    <t>Modré servisné poukážky</t>
  </si>
  <si>
    <t>Ružové servisné poukážky</t>
  </si>
  <si>
    <t>Spolu (15 – 89 roční)</t>
  </si>
  <si>
    <t>Priemerný počet zamestnaných osôb</t>
  </si>
  <si>
    <t>Podiel v %</t>
  </si>
  <si>
    <t>65 – 74 roční</t>
  </si>
  <si>
    <t>Gelnica</t>
  </si>
  <si>
    <t>Pracujúci v zahraničí (v tis. osôb)</t>
  </si>
  <si>
    <t>Podiel na SR (v %)</t>
  </si>
  <si>
    <t>74,6*</t>
  </si>
  <si>
    <t>187,6*</t>
  </si>
  <si>
    <t>6,8*</t>
  </si>
  <si>
    <t>Zdroj: ŠÚ SR, DATAcube</t>
  </si>
  <si>
    <t>2.1.3 Voľné pracovné miesta</t>
  </si>
  <si>
    <t>2.1.4.1 Nezamestnanosť podľa evidencie úradov práce, sociálnych vecí a rodiny</t>
  </si>
  <si>
    <t>Sobáše</t>
  </si>
  <si>
    <t>Priemerný vek pri prvom sobáši</t>
  </si>
  <si>
    <t>Rozvody</t>
  </si>
  <si>
    <t>Ženích</t>
  </si>
  <si>
    <t>Nevesta</t>
  </si>
  <si>
    <t>0 - 14</t>
  </si>
  <si>
    <t>15 - 64</t>
  </si>
  <si>
    <t>65 +</t>
  </si>
  <si>
    <t>Hrubý domáci produkt v bežných cenách</t>
  </si>
  <si>
    <t>2 560,6*</t>
  </si>
  <si>
    <t>* Zásadná zmena metodiky VZPS od roku 2021</t>
  </si>
  <si>
    <t xml:space="preserve"> Reštaurácie a hotely</t>
  </si>
  <si>
    <t>Index 2022/2021</t>
  </si>
  <si>
    <t>55 - 89 rokov</t>
  </si>
  <si>
    <t>1. - 16. CELKOVÉ NÁKLADY PRÁCE</t>
  </si>
  <si>
    <t>1. - 7. PRIAME NÁKLADY</t>
  </si>
  <si>
    <t>8. - 15. NEPRIAME NÁKLADY</t>
  </si>
  <si>
    <t>K1.2 Demografické ukazovatele</t>
  </si>
  <si>
    <t>Spolu (15 - 89 roční)</t>
  </si>
  <si>
    <t>20 - 64 roční</t>
  </si>
  <si>
    <t>15 - 64 roční</t>
  </si>
  <si>
    <t>15 - 24 roční</t>
  </si>
  <si>
    <t>50 - 64 roční</t>
  </si>
  <si>
    <t>15 - 19 roční</t>
  </si>
  <si>
    <t>20 - 24 roční</t>
  </si>
  <si>
    <t>25 - 29 roční</t>
  </si>
  <si>
    <t>30 - 34 roční</t>
  </si>
  <si>
    <t>35 - 39 roční</t>
  </si>
  <si>
    <t>40 - 44 roční</t>
  </si>
  <si>
    <t>45 - 49 roční</t>
  </si>
  <si>
    <t>50 - 54 roční</t>
  </si>
  <si>
    <t>55 - 59 roční</t>
  </si>
  <si>
    <t>60 - 64 roční</t>
  </si>
  <si>
    <t>65 - 89 roční</t>
  </si>
  <si>
    <t>Spolu (15 - 64 roční)</t>
  </si>
  <si>
    <t>Priame náklady spolu</t>
  </si>
  <si>
    <t>Nepriame náklady spolu</t>
  </si>
  <si>
    <r>
      <t>v eur/zam./mes</t>
    </r>
    <r>
      <rPr>
        <sz val="11"/>
        <color theme="1"/>
        <rFont val="Arial Narrow"/>
        <family val="2"/>
        <charset val="238"/>
      </rPr>
      <t>.</t>
    </r>
  </si>
  <si>
    <t>Ekonomicky aktívne obyvateľstvo (priemer za rok)</t>
  </si>
  <si>
    <t>Tabuľka 2.2 Porovnanie štruktúry ekonomicky aktívneho obyvateľstva v jednotlivých krajoch podľa vzdelania</t>
  </si>
  <si>
    <t>Vysokoškolské - vysokoškolské 1. až 3. stupňa</t>
  </si>
  <si>
    <t>Nižšie stredné - učňovské a stredné odborné bez maturity</t>
  </si>
  <si>
    <t>Základné - základné a bez vzdelania</t>
  </si>
  <si>
    <t>Úplné stredné - úplné stredné učňovské s maturitou + úplné stredné odborné + úplné stredné všeobecné + vyššie odborné</t>
  </si>
  <si>
    <t xml:space="preserve">Tabuľka 2.5 Miera ekonomickej aktivity obyvateľov podľa veku a pohlavia (priemer za rok v %)
</t>
  </si>
  <si>
    <t>65 - 89 rokov</t>
  </si>
  <si>
    <t>v tom: </t>
  </si>
  <si>
    <t>Miera zamestnanosti vo veku 20 – 64 rokov (v %)</t>
  </si>
  <si>
    <t xml:space="preserve">Tabuľka 2.10 Miera zamestnanosti vo veku 20 – 64 rokov podľa krajov
</t>
  </si>
  <si>
    <t>Počet voľných pracovných miest</t>
  </si>
  <si>
    <t>Prírastok/úbytok voľných pracovných miest</t>
  </si>
  <si>
    <t>Krátkodobá nezamestnanosť</t>
  </si>
  <si>
    <t>Dlhodobá nezamestnanosť</t>
  </si>
  <si>
    <t xml:space="preserve">Prírastok/Úbytok </t>
  </si>
  <si>
    <t>Nominálna mzda</t>
  </si>
  <si>
    <t>Reálna mzda</t>
  </si>
  <si>
    <t>z toho:</t>
  </si>
  <si>
    <t>Podiel na SR (v %)</t>
  </si>
  <si>
    <t>Počet nezamestnaných (v tis. osôb)</t>
  </si>
  <si>
    <t>-1</t>
  </si>
  <si>
    <t>Subvencie</t>
  </si>
  <si>
    <t>HDP v b. c. (mld. €)</t>
  </si>
  <si>
    <t>index, rovnaké obdobie predchádz. roka = 100</t>
  </si>
  <si>
    <t>reálna – index, rovnaké obdobie predchádz. roka = 100</t>
  </si>
  <si>
    <r>
      <rPr>
        <i/>
        <vertAlign val="superscript"/>
        <sz val="11"/>
        <rFont val="Arial Narrow"/>
        <family val="2"/>
        <charset val="238"/>
      </rPr>
      <t>5)</t>
    </r>
    <r>
      <rPr>
        <i/>
        <sz val="11"/>
        <rFont val="Arial Narrow"/>
        <family val="2"/>
        <charset val="238"/>
      </rPr>
      <t xml:space="preserve"> v percentách vyjadrený podiel počtu pracujúcich osôb z obyvateľstva vo veku od 20 do 64 rokov</t>
    </r>
  </si>
  <si>
    <r>
      <rPr>
        <i/>
        <vertAlign val="superscript"/>
        <sz val="11"/>
        <rFont val="Arial Narrow"/>
        <family val="2"/>
        <charset val="238"/>
      </rPr>
      <t xml:space="preserve">6) </t>
    </r>
    <r>
      <rPr>
        <i/>
        <sz val="11"/>
        <rFont val="Arial Narrow"/>
        <family val="2"/>
        <charset val="238"/>
      </rPr>
      <t>Údaje o zamestnanosti za celé hospodárstvo SR pochádzajú zo štvrťročného štatistického výkazníctva. Priemerný evidenčný počet zamestnaných osôb zahŕňa zamestnancov podnikov s 20 a viac zamestnancami, malých podnikov do 19 zamestnancov, živnostníkov, od roku 2006 aj ozbrojené zložky a od roku 2007 vrátane profesionálnych vojakov. Nezahŕňa osoby na materskej dovolenke.</t>
    </r>
  </si>
  <si>
    <r>
      <rPr>
        <i/>
        <vertAlign val="superscript"/>
        <sz val="11"/>
        <rFont val="Arial Narrow"/>
        <family val="2"/>
        <charset val="238"/>
      </rPr>
      <t xml:space="preserve">7) </t>
    </r>
    <r>
      <rPr>
        <i/>
        <sz val="11"/>
        <rFont val="Arial Narrow"/>
        <family val="2"/>
        <charset val="238"/>
      </rPr>
      <t>podľa štvrťročného štatistického výkazníctva; index reálnej mzdy = index nominálnej mzdy / index spotrebiteľských cien</t>
    </r>
  </si>
  <si>
    <r>
      <rPr>
        <i/>
        <vertAlign val="superscript"/>
        <sz val="11"/>
        <rFont val="Arial Narrow"/>
        <family val="2"/>
        <charset val="238"/>
      </rPr>
      <t xml:space="preserve">8) </t>
    </r>
    <r>
      <rPr>
        <i/>
        <sz val="11"/>
        <rFont val="Arial Narrow"/>
        <family val="2"/>
        <charset val="238"/>
      </rPr>
      <t>bez podnikateľských príjmov; údaje upravené o štatistický odhad neevidovaných miezd</t>
    </r>
  </si>
  <si>
    <t xml:space="preserve"> Bývanie, voda, elektrina, plyn a ostatné palivá</t>
  </si>
  <si>
    <t xml:space="preserve"> Nábytok, bytové zariadenie a bežná údržba domácnosti</t>
  </si>
  <si>
    <t xml:space="preserve"> Zdravotníctvo</t>
  </si>
  <si>
    <r>
      <rPr>
        <i/>
        <vertAlign val="superscript"/>
        <sz val="11"/>
        <rFont val="Arial Narrow"/>
        <family val="2"/>
        <charset val="238"/>
      </rPr>
      <t>1)</t>
    </r>
    <r>
      <rPr>
        <i/>
        <sz val="11"/>
        <rFont val="Arial Narrow"/>
        <family val="2"/>
        <charset val="238"/>
      </rPr>
      <t>Váhy jednotlivých odborov sa každý rok aktualizujú.</t>
    </r>
  </si>
  <si>
    <t>z úhrnu bytov:</t>
  </si>
  <si>
    <t>byty v rodinných domoch</t>
  </si>
  <si>
    <t>Vzdelanie</t>
  </si>
  <si>
    <t>Podnikateľská a nepodnikateľská sféra spolu</t>
  </si>
  <si>
    <t>Podnikateľská sféra</t>
  </si>
  <si>
    <t>Nepodnikateľská sféra</t>
  </si>
  <si>
    <t>Spolu SR</t>
  </si>
  <si>
    <t>Vyučení</t>
  </si>
  <si>
    <t>Stredné (bez maturity)</t>
  </si>
  <si>
    <t>Vyučení s maturitou</t>
  </si>
  <si>
    <t xml:space="preserve">Vysokoškolské I. stupňa </t>
  </si>
  <si>
    <t xml:space="preserve">Vysokoškolské II. stupňa </t>
  </si>
  <si>
    <t>Hlavná trieda SK ISCO-08</t>
  </si>
  <si>
    <t>Zákonodarcovia, vedúci a riadiaci zamestnanci</t>
  </si>
  <si>
    <t>Vedeckí a odborní duševní zamestnanci</t>
  </si>
  <si>
    <t>Technickí, zdravotnícki, pedagogickí zamestnanci</t>
  </si>
  <si>
    <t>Nižší administratívni zamestnanci (úradníci)</t>
  </si>
  <si>
    <t>Kvalifikovaní robotníci v poľnohosp., lesníctve</t>
  </si>
  <si>
    <t>Remeselní a kvalifikovaní robotníci v príb. odb.</t>
  </si>
  <si>
    <t>Obsluha strojov a zariadení</t>
  </si>
  <si>
    <t>Pomocní a nekvalifikovaní zamestnanci</t>
  </si>
  <si>
    <t>do 20 rokov</t>
  </si>
  <si>
    <t xml:space="preserve">60 a viac rokov </t>
  </si>
  <si>
    <t>Región</t>
  </si>
  <si>
    <t>v €</t>
  </si>
  <si>
    <t>Pohlavie / zložky mzdy</t>
  </si>
  <si>
    <t>Priemerná mesačná hrubá mzda</t>
  </si>
  <si>
    <t>v tom zložky priemernej mesačnej hrubej mzdy</t>
  </si>
  <si>
    <t>základná mzda</t>
  </si>
  <si>
    <t>prémie a odmeny</t>
  </si>
  <si>
    <t>príplatky a doplatky</t>
  </si>
  <si>
    <t>Náhrady mzdy</t>
  </si>
  <si>
    <t>ostatné mzdové zložky</t>
  </si>
  <si>
    <t>9+E259:U261</t>
  </si>
  <si>
    <t>Mzdové pásmo priemernej mesačnej hrubej mzdy v €</t>
  </si>
  <si>
    <t>Podiely zamestnancov podľa hlavných tried zamestnaní v %</t>
  </si>
  <si>
    <t>1 000,01 – 1 100</t>
  </si>
  <si>
    <t>1 100,01 – 1 200</t>
  </si>
  <si>
    <t>1 200,01 – 1 300</t>
  </si>
  <si>
    <t>1 300,01 – 1 400</t>
  </si>
  <si>
    <t>1 400,01 – 1 500</t>
  </si>
  <si>
    <t>1 500,01 – 1 600</t>
  </si>
  <si>
    <t>1 600,01 – 1 700</t>
  </si>
  <si>
    <t>1 700,01 – 1 800</t>
  </si>
  <si>
    <t>1 800,01 – 1 900</t>
  </si>
  <si>
    <t>1 900,01 – 2 000</t>
  </si>
  <si>
    <t>2 000,01 – 2 100</t>
  </si>
  <si>
    <t>2 100,01 – 2 200</t>
  </si>
  <si>
    <t>2 200,01 – 2 300</t>
  </si>
  <si>
    <t>2 300,01 a viac</t>
  </si>
  <si>
    <t xml:space="preserve">Podnikateľská sféra </t>
  </si>
  <si>
    <t xml:space="preserve">Vysokoškolské III. stupňa </t>
  </si>
  <si>
    <t>Zákonodarcovia, vedúci a riadiaci zamestnanci</t>
  </si>
  <si>
    <t>Prevádzkoví zamestnanci v službách a obchode</t>
  </si>
  <si>
    <t>Kvalifikovaní robotníci v poľnohospodárstve, lesníctve</t>
  </si>
  <si>
    <t>Remeselní a kvalifikovaní robotníci v príbuzných odboroch</t>
  </si>
  <si>
    <t>Kategória SK NACE rev. 2</t>
  </si>
  <si>
    <t>A Poľnohospodárstvo, lesníctvo a rybolov</t>
  </si>
  <si>
    <t xml:space="preserve">C Priemyselná výroba </t>
  </si>
  <si>
    <t>D Dodávka elektriny, plynu, pary a studeného vzduchu</t>
  </si>
  <si>
    <t>E Dodávka vody; odvod odpad. vôd, odstraňovanie odpadov</t>
  </si>
  <si>
    <t xml:space="preserve">G Veľkoobchod a maloobchod; oprava motor. vozidiel </t>
  </si>
  <si>
    <t>J Informácie a komunikácie</t>
  </si>
  <si>
    <t xml:space="preserve">R Umenie, zábava a rekreácia </t>
  </si>
  <si>
    <t>do 19 rokov</t>
  </si>
  <si>
    <t>60 a viac rokov</t>
  </si>
  <si>
    <t>Ukazovateľ </t>
  </si>
  <si>
    <t>Pohlavie</t>
  </si>
  <si>
    <t>Podiel (%)</t>
  </si>
  <si>
    <t>Ženy/Muži</t>
  </si>
  <si>
    <t>Priemerný hodinový zárobok (€/hod)</t>
  </si>
  <si>
    <t>okres</t>
  </si>
  <si>
    <t>‰</t>
  </si>
  <si>
    <t>Pozn.: Hlavným ukazovateľom vývoja nezamestnanosti sa od januára 2023 stal Podiel disponibilných uchádzačov o zamestnanie v produktívnom veku na obyvateľstve v produktívnom veku označovaný skratkou PDU. Nezamestnanosť bude vykazovaná pomocou indikátora PDU na celoštátnej, krajskej a okresnej úrovni, a po novom aj na úrovni miest a obcí. Zároveň bude zachovaná kontinuita vo vykazovaní súčasného ukazovateľa Miera evidovanej nezamestnanosti (MEN) na celoštátnej a krajskej úrovni.</t>
  </si>
  <si>
    <t>COVID-19 - ochorenie COVID-19</t>
  </si>
  <si>
    <t>EFRR - Európsky fond regionálneho rozvoja</t>
  </si>
  <si>
    <t>ESF+ - Európsky sociálny fond plus</t>
  </si>
  <si>
    <t>EURES - European Employment Services (Európske služby zamestnanosti)</t>
  </si>
  <si>
    <t>ks - kusy</t>
  </si>
  <si>
    <t>PMIS - partnerstvo multiinštitucionálnej spolupráce</t>
  </si>
  <si>
    <t>PN - práceneschopnosť</t>
  </si>
  <si>
    <t>RPÚ - registrovaný pracovný úraz</t>
  </si>
  <si>
    <t>SP - Sociálna poisťovňa</t>
  </si>
  <si>
    <t>ŤPÚ - ťažký pracovný úraz</t>
  </si>
  <si>
    <t>UA - Ukrajina</t>
  </si>
  <si>
    <t>Distribuované (v ks*)</t>
  </si>
  <si>
    <t>Predané (v ks)</t>
  </si>
  <si>
    <t>Preplatené (v ks)</t>
  </si>
  <si>
    <t>2.3 Sociálna ekonomika</t>
  </si>
  <si>
    <t>K2.3 Sociálna ekonomika</t>
  </si>
  <si>
    <t>Príloha ku kapitole 2 - 3. časť</t>
  </si>
  <si>
    <t>98,6*</t>
  </si>
  <si>
    <t>104,7*</t>
  </si>
  <si>
    <r>
      <t xml:space="preserve">HRUBÝ DOMÁCI PRODUKT </t>
    </r>
    <r>
      <rPr>
        <b/>
        <vertAlign val="superscript"/>
        <sz val="11"/>
        <color rgb="FF000000"/>
        <rFont val="Arial Narrow"/>
        <family val="2"/>
        <charset val="238"/>
      </rPr>
      <t xml:space="preserve">1) </t>
    </r>
  </si>
  <si>
    <r>
      <t xml:space="preserve">Hrubý domáci produkt v stálych cenách </t>
    </r>
    <r>
      <rPr>
        <vertAlign val="superscript"/>
        <sz val="11"/>
        <color rgb="FF000000"/>
        <rFont val="Arial Narrow"/>
        <family val="2"/>
        <charset val="238"/>
      </rPr>
      <t>2)</t>
    </r>
  </si>
  <si>
    <r>
      <t xml:space="preserve">v hospodárstve spolu </t>
    </r>
    <r>
      <rPr>
        <vertAlign val="superscript"/>
        <sz val="11"/>
        <color rgb="FF000000"/>
        <rFont val="Arial Narrow"/>
        <family val="2"/>
        <charset val="238"/>
      </rPr>
      <t>6)</t>
    </r>
  </si>
  <si>
    <r>
      <rPr>
        <i/>
        <vertAlign val="superscript"/>
        <sz val="11"/>
        <rFont val="Arial Narrow"/>
        <family val="2"/>
        <charset val="238"/>
      </rPr>
      <t xml:space="preserve">2) </t>
    </r>
    <r>
      <rPr>
        <i/>
        <sz val="11"/>
        <rFont val="Arial Narrow"/>
        <family val="2"/>
        <charset val="238"/>
      </rPr>
      <t>v stálych cenách vypočítaných reťazením objemov k referenčnému roku 2020</t>
    </r>
  </si>
  <si>
    <r>
      <rPr>
        <i/>
        <vertAlign val="superscript"/>
        <sz val="11"/>
        <rFont val="Arial Narrow"/>
        <family val="2"/>
        <charset val="238"/>
      </rPr>
      <t>4)</t>
    </r>
    <r>
      <rPr>
        <i/>
        <sz val="11"/>
        <rFont val="Arial Narrow"/>
        <family val="2"/>
        <charset val="238"/>
      </rPr>
      <t xml:space="preserve"> VZPS – výberové zisťovanie pracovných síl; v priemere za obdobie. Úprava metodiky Výberového zisťovania pracovných síl od roku 2021 spôsobila, že údaje od tohto roku nie sú kompatibilné s údajmi za predchádzajúce obdobia. Hodnoty, ktoré v dôsledku toho stratili relevantnosť, ŠÚ SR nahradil odhadmi - porovnateľnými medziročnými indexmi. Celoeurópska zmena metodiky VZPS sa realizovala na základe nariadenia Európskeho parlamentu a Rady (EÚ) 2019/1700, ktorým sa zavádza spoločný rámec pre európske štatistiky o osobách a domácnostiach na základe individuálnych údajov zbieraných zo vzoriek (tzv. IESS) a z nadväzujúcich nariadení.</t>
    </r>
  </si>
  <si>
    <r>
      <t xml:space="preserve">INFLÁCIA </t>
    </r>
    <r>
      <rPr>
        <b/>
        <vertAlign val="superscript"/>
        <sz val="11"/>
        <color rgb="FF000000"/>
        <rFont val="Arial Narrow"/>
        <family val="2"/>
        <charset val="238"/>
      </rPr>
      <t>3)</t>
    </r>
  </si>
  <si>
    <r>
      <t>EKONOMICKÁ AKTIVITA PODĽA VZPS</t>
    </r>
    <r>
      <rPr>
        <b/>
        <vertAlign val="superscript"/>
        <sz val="11"/>
        <color rgb="FF000000"/>
        <rFont val="Arial Narrow"/>
        <family val="2"/>
        <charset val="238"/>
      </rPr>
      <t>4)</t>
    </r>
  </si>
  <si>
    <r>
      <t xml:space="preserve">Miera zamestnanosti </t>
    </r>
    <r>
      <rPr>
        <vertAlign val="superscript"/>
        <sz val="11"/>
        <color rgb="FF000000"/>
        <rFont val="Arial Narrow"/>
        <family val="2"/>
        <charset val="238"/>
      </rPr>
      <t>5)</t>
    </r>
  </si>
  <si>
    <r>
      <t xml:space="preserve">nominálna </t>
    </r>
    <r>
      <rPr>
        <vertAlign val="superscript"/>
        <sz val="11"/>
        <color rgb="FF000000"/>
        <rFont val="Arial Narrow"/>
        <family val="2"/>
        <charset val="238"/>
      </rPr>
      <t>8)</t>
    </r>
  </si>
  <si>
    <r>
      <t>zamestnanca za hospodárstvo spolu</t>
    </r>
    <r>
      <rPr>
        <vertAlign val="superscript"/>
        <sz val="11"/>
        <color rgb="FF000000"/>
        <rFont val="Arial Narrow"/>
        <family val="2"/>
        <charset val="238"/>
      </rPr>
      <t xml:space="preserve"> 7)</t>
    </r>
  </si>
  <si>
    <t>Index 2024/2023</t>
  </si>
  <si>
    <t>Bratislava I</t>
  </si>
  <si>
    <t>Bratislava II</t>
  </si>
  <si>
    <t>Bratislava III</t>
  </si>
  <si>
    <t>Bratislava IV</t>
  </si>
  <si>
    <t>Bratislava V</t>
  </si>
  <si>
    <t>Malacky</t>
  </si>
  <si>
    <t>Pezinok</t>
  </si>
  <si>
    <t>Senec</t>
  </si>
  <si>
    <t>Dunajská Streda</t>
  </si>
  <si>
    <t>Galanta</t>
  </si>
  <si>
    <t>Hlohovec</t>
  </si>
  <si>
    <t>Piešťany</t>
  </si>
  <si>
    <t>Senica</t>
  </si>
  <si>
    <t>Skalica</t>
  </si>
  <si>
    <t>Trnava</t>
  </si>
  <si>
    <t>Bánovce nad Bebravou</t>
  </si>
  <si>
    <t>Ilava</t>
  </si>
  <si>
    <t>Myjava</t>
  </si>
  <si>
    <t>Nové Mesto nad Váhom</t>
  </si>
  <si>
    <t>Partizánske</t>
  </si>
  <si>
    <t>Považská Bystrica</t>
  </si>
  <si>
    <t>Prievidza</t>
  </si>
  <si>
    <t>Púchov</t>
  </si>
  <si>
    <t>Trenčín</t>
  </si>
  <si>
    <t>Komárno</t>
  </si>
  <si>
    <t>Levice</t>
  </si>
  <si>
    <t>Nitra</t>
  </si>
  <si>
    <t>Nové Zámky</t>
  </si>
  <si>
    <t>Šaľa</t>
  </si>
  <si>
    <t>Topoľčany</t>
  </si>
  <si>
    <t>Zlaté Moravce</t>
  </si>
  <si>
    <t>Tvrdošín</t>
  </si>
  <si>
    <t>Žilina</t>
  </si>
  <si>
    <t>Bytča</t>
  </si>
  <si>
    <t>Čadca</t>
  </si>
  <si>
    <t>Dolný Kubín</t>
  </si>
  <si>
    <t>Kysucké Nové Mesto</t>
  </si>
  <si>
    <t>Liptovský Mikuláš</t>
  </si>
  <si>
    <t>Martin</t>
  </si>
  <si>
    <t>Námestovo</t>
  </si>
  <si>
    <t>Ružomberok</t>
  </si>
  <si>
    <t>Turčianske Teplice</t>
  </si>
  <si>
    <t>Zvolen</t>
  </si>
  <si>
    <t>Žarnovica</t>
  </si>
  <si>
    <t>Žiar nad Hronom</t>
  </si>
  <si>
    <t>Banská Bystrica</t>
  </si>
  <si>
    <t>Banská Štiavnica</t>
  </si>
  <si>
    <t>Brezno</t>
  </si>
  <si>
    <t>Detva</t>
  </si>
  <si>
    <t>Krupina</t>
  </si>
  <si>
    <t>Lučenec</t>
  </si>
  <si>
    <t>Poltár</t>
  </si>
  <si>
    <t>Revúca</t>
  </si>
  <si>
    <t>Rimavská Sobota</t>
  </si>
  <si>
    <t>Stará Ľubovňa</t>
  </si>
  <si>
    <t>Stropkov</t>
  </si>
  <si>
    <t>Svidník</t>
  </si>
  <si>
    <t>Vranov nad Topľou</t>
  </si>
  <si>
    <t>Bardejov</t>
  </si>
  <si>
    <t>Humenné</t>
  </si>
  <si>
    <t>Levoča</t>
  </si>
  <si>
    <t>Medzilaborce</t>
  </si>
  <si>
    <t>Poprad</t>
  </si>
  <si>
    <t>Prešov</t>
  </si>
  <si>
    <t>Snina</t>
  </si>
  <si>
    <t>Spišská Nová Ves</t>
  </si>
  <si>
    <t>Trebišov</t>
  </si>
  <si>
    <t>Košice I</t>
  </si>
  <si>
    <t>Košice II</t>
  </si>
  <si>
    <t>Košice III</t>
  </si>
  <si>
    <t>Košice IV</t>
  </si>
  <si>
    <t>Košice - okolie</t>
  </si>
  <si>
    <t>Michalovce</t>
  </si>
  <si>
    <t>Rožňava</t>
  </si>
  <si>
    <t>Sobrance</t>
  </si>
  <si>
    <t>priemer 2024</t>
  </si>
  <si>
    <t>Celkový počet UoZ</t>
  </si>
  <si>
    <t>Počet disponibilných UoZ</t>
  </si>
  <si>
    <t>PU (v %)</t>
  </si>
  <si>
    <t>MEN (v %)</t>
  </si>
  <si>
    <t>MN (v %)</t>
  </si>
  <si>
    <t>PDU (v %)</t>
  </si>
  <si>
    <t>1/2024 - 11/2028</t>
  </si>
  <si>
    <t>NP - Poskytovanie finančných príspevkov integračným podnikom</t>
  </si>
  <si>
    <t>03/2024 – 12/2029</t>
  </si>
  <si>
    <t>BOHEMIA DOMAŠA s. r. o.</t>
  </si>
  <si>
    <t>Podiel rozvedených manželstiev s maloletými deťmi</t>
  </si>
  <si>
    <t>Podiel vekovej skupiny</t>
  </si>
  <si>
    <r>
      <t xml:space="preserve">Mapový podklad </t>
    </r>
    <r>
      <rPr>
        <i/>
        <sz val="11"/>
        <color rgb="FF000000"/>
        <rFont val="Symbol"/>
        <family val="1"/>
        <charset val="2"/>
      </rPr>
      <t>Ó</t>
    </r>
    <r>
      <rPr>
        <i/>
        <sz val="11"/>
        <color rgb="FF000000"/>
        <rFont val="Arial Narrow"/>
        <family val="2"/>
        <charset val="238"/>
      </rPr>
      <t>Úrad geodézie, kartografie a katastra Slovenskej republiky</t>
    </r>
  </si>
  <si>
    <t>UoZ celkom 2024</t>
  </si>
  <si>
    <t>disponibilní UoZ 2024</t>
  </si>
  <si>
    <t>priemer</t>
  </si>
  <si>
    <t>↓</t>
  </si>
  <si>
    <t>nad 12 mes.</t>
  </si>
  <si>
    <t>↑</t>
  </si>
  <si>
    <t>do 12 mes.</t>
  </si>
  <si>
    <t>do 3 mes.</t>
  </si>
  <si>
    <t>UoZ spolu</t>
  </si>
  <si>
    <t>Rozdiel v p.b.</t>
  </si>
  <si>
    <t>Podiel (v%)</t>
  </si>
  <si>
    <t>Počet</t>
  </si>
  <si>
    <t xml:space="preserve">Medziročné porovnanie </t>
  </si>
  <si>
    <t>rok 2024</t>
  </si>
  <si>
    <t>Doba evidencie                priemerné počty UoZ</t>
  </si>
  <si>
    <t>Tabuľka 2.14 Medziročné porovnanie štruktúry UoZ podľa doby evidencie</t>
  </si>
  <si>
    <t>60 rokov a viac</t>
  </si>
  <si>
    <t>55-59 rokov</t>
  </si>
  <si>
    <t>50-54 rokov</t>
  </si>
  <si>
    <t>45-49 rokov</t>
  </si>
  <si>
    <t>40-44 rokov</t>
  </si>
  <si>
    <t>35-39 rokov</t>
  </si>
  <si>
    <t>30-34 rokov</t>
  </si>
  <si>
    <t>25-29 rokov</t>
  </si>
  <si>
    <t>20-24 rokov</t>
  </si>
  <si>
    <t>Vek                priemerné počty UoZ</t>
  </si>
  <si>
    <t>Tabuľka 2.13 Medziročné porovnanie štruktúry UoZ podľa veku</t>
  </si>
  <si>
    <t>Poradie:</t>
  </si>
  <si>
    <t>N/A</t>
  </si>
  <si>
    <t>Ø UoZ</t>
  </si>
  <si>
    <t>UoZ ženy 2024</t>
  </si>
  <si>
    <t>UoZ muži 2024</t>
  </si>
  <si>
    <t xml:space="preserve">Košický </t>
  </si>
  <si>
    <t xml:space="preserve">Prešovský </t>
  </si>
  <si>
    <t xml:space="preserve">Banskobystrický </t>
  </si>
  <si>
    <t xml:space="preserve">Žilinský </t>
  </si>
  <si>
    <t xml:space="preserve">Nitriansky </t>
  </si>
  <si>
    <t xml:space="preserve">Trenčiansky </t>
  </si>
  <si>
    <t xml:space="preserve">Trnavský </t>
  </si>
  <si>
    <t>PDU</t>
  </si>
  <si>
    <t>MEN</t>
  </si>
  <si>
    <t xml:space="preserve">UoZ </t>
  </si>
  <si>
    <t xml:space="preserve">Tabuľka 2.15 Medziročné porovnanie podielu priemerného počtu vybraných znevýhodnených skupín uchádzačov o zamestnanie na celkovom priemernom počte uchádzačov o zamestnanie (v %) </t>
  </si>
  <si>
    <t>Znevýhodnení UoZ spolu</t>
  </si>
  <si>
    <t>Počet uchádzačov o zamestnanie</t>
  </si>
  <si>
    <t>Priemer za SR</t>
  </si>
  <si>
    <t>L Činnosti v oblasti nehnuteľností</t>
  </si>
  <si>
    <t>Index rastu 2024/2023</t>
  </si>
  <si>
    <t xml:space="preserve"> -</t>
  </si>
  <si>
    <t>Zdroj: Trexima, Informačný systém o priemerných zárobkoch rok 2024</t>
  </si>
  <si>
    <t>menej ako 800</t>
  </si>
  <si>
    <t>800,01 – 900</t>
  </si>
  <si>
    <t>900,01 – 1 000</t>
  </si>
  <si>
    <t>20 - 49</t>
  </si>
  <si>
    <t>50 - 99</t>
  </si>
  <si>
    <t>100 - 249</t>
  </si>
  <si>
    <t>250 - 499</t>
  </si>
  <si>
    <t>500 - 999</t>
  </si>
  <si>
    <t>1 000 a viac</t>
  </si>
  <si>
    <t>Graf 2.14 Priemerná nominálna mesačná mzda zamestnanca hospodárstva SR v eur</t>
  </si>
  <si>
    <t>Graf 2.15 Vývoj priemernej mesačnej mzdy od roku 2008 (ROMR=100)</t>
  </si>
  <si>
    <t xml:space="preserve">Tabuľka 2.18 Priemerná nominálna mesačná mzda zamestnanca podľa krajov </t>
  </si>
  <si>
    <t>Tabuľka 2.19 Priemerná mesačná nominálna mzda a jej rast podľa ekonomických činností</t>
  </si>
  <si>
    <t>Tabuľka 2.20 Priemerná nominálna mesačná mzda podľa veľkosti podnikov</t>
  </si>
  <si>
    <t>Indexy 2024/2023</t>
  </si>
  <si>
    <t>Tabuľka 2.21 Dynamika ročných nákladov práce v SR na zamestnanca (v eurách)</t>
  </si>
  <si>
    <t>Tabuľka 2.22 Mesačné náklady práce na zamestnanca v roku 2023 podľa krajov (v eurách)</t>
  </si>
  <si>
    <t>ASR - Aliancia sektorových rád</t>
  </si>
  <si>
    <t>AOTP - aktívne opatrenia trhu práce</t>
  </si>
  <si>
    <t>BA - Bratislavský kraj</t>
  </si>
  <si>
    <t>BB - Banskobystrický kraj</t>
  </si>
  <si>
    <t>BBSK - Banskobystrický samosprávny kraj</t>
  </si>
  <si>
    <t>BSK - Bratislavský samosprávny kraj</t>
  </si>
  <si>
    <t>CCP - celková cena práce</t>
  </si>
  <si>
    <t>COICOP - klasifikácia individuálnej spotreby podľa spôsobu použitia</t>
  </si>
  <si>
    <t>d. f. - dôchodkový fond</t>
  </si>
  <si>
    <t>d.d.f. - doplnkový dôchodkový fond</t>
  </si>
  <si>
    <t>DDS, d. d. s. - doplnková dôchodková spoločnosť</t>
  </si>
  <si>
    <t>DEN - dlhodobo evidovaní nezamestnaní</t>
  </si>
  <si>
    <t>DNO - dlhodobo nezamestnané osoby</t>
  </si>
  <si>
    <t>DV - dopytovo orientovaná výzva</t>
  </si>
  <si>
    <t>DSS, d. s. s. - dôchodková správcovská spoločnosť</t>
  </si>
  <si>
    <t>EHP - Európsky hospodársky priestor</t>
  </si>
  <si>
    <t>EIGE - Európsky inštitút rodovej rovnosti (European Institute for Gender Equality)</t>
  </si>
  <si>
    <t>EK - Európska komisia</t>
  </si>
  <si>
    <t>EP - Európsky parlament</t>
  </si>
  <si>
    <t xml:space="preserve">ESSPROS - Európsky systém jednotných štatistík sociálnej ochrany </t>
  </si>
  <si>
    <t>EÚ - Európska únia</t>
  </si>
  <si>
    <t>FO - fyzická osoba</t>
  </si>
  <si>
    <t>HDP - hrubý domáci produkt</t>
  </si>
  <si>
    <t>CHD - chránená dielňa</t>
  </si>
  <si>
    <t>CHP - chránené pracovisko</t>
  </si>
  <si>
    <t>IPV - intimate partner violence</t>
  </si>
  <si>
    <t>IKT - informačné a komunikačné technológie</t>
  </si>
  <si>
    <t>KE - Košický kraj</t>
  </si>
  <si>
    <t>KZVS - kolektívna zmluva vyššieho stupňa</t>
  </si>
  <si>
    <t>MCCP - minimálna celková cena práce</t>
  </si>
  <si>
    <t>MD - mladý dospelý</t>
  </si>
  <si>
    <t>MD SR - Ministerstvo dopravy SR</t>
  </si>
  <si>
    <t>MEN - miera evidovanej nezamestnanosti</t>
  </si>
  <si>
    <t>mil. - milión</t>
  </si>
  <si>
    <t>MK SR - Ministerstvo kultúry SR</t>
  </si>
  <si>
    <t>mld. - miliarda</t>
  </si>
  <si>
    <t xml:space="preserve">MN - miera nezamestnanosti </t>
  </si>
  <si>
    <t>MO SR - Ministerstvo obrany SR</t>
  </si>
  <si>
    <t>MRK - marginalizované rómske komunity</t>
  </si>
  <si>
    <t>MV - monitorovací výbor</t>
  </si>
  <si>
    <t>MV SR - Ministerstvo vnútra SR</t>
  </si>
  <si>
    <t>MZ SR - Ministerstvo zdravotníctva SR</t>
  </si>
  <si>
    <t>NACE, SK NACE Rev. 2 - štatistická klasifikácia ekonomických činností</t>
  </si>
  <si>
    <t>NBS - Národná banka Slovenska</t>
  </si>
  <si>
    <t>NIP - Národný inšpektorát práce</t>
  </si>
  <si>
    <t>NP - národný projekt</t>
  </si>
  <si>
    <t>NR - Nitriansky kraj</t>
  </si>
  <si>
    <t>NR SR - Národná rada Slovenskej republiky</t>
  </si>
  <si>
    <t>OMK - Otvorená metóda koordinácie</t>
  </si>
  <si>
    <t>OPS - odborné poradenské služby</t>
  </si>
  <si>
    <t>p. b. - percentuálny bod</t>
  </si>
  <si>
    <t>PM - pracovné miesto</t>
  </si>
  <si>
    <t>PO - Prešovský kraj</t>
  </si>
  <si>
    <t>PP - peňažný príspevok</t>
  </si>
  <si>
    <t>PPS - parita (štandard) kúpnej sily (purchasing power standard)</t>
  </si>
  <si>
    <t>PÚ - pracovný úraz</t>
  </si>
  <si>
    <t>P SK - Program Slovensko</t>
  </si>
  <si>
    <t>PSS - poskytovatelia sociálnych služieb</t>
  </si>
  <si>
    <t>PKP - poradne komplexnej pomoci</t>
  </si>
  <si>
    <t>PZ - projektový zámer</t>
  </si>
  <si>
    <t>RO - riadiaci orgán</t>
  </si>
  <si>
    <t>ROMR - reťazový index s bázou v referenčnom roku</t>
  </si>
  <si>
    <t>RPPS - referát poradensko-psychologických služieb</t>
  </si>
  <si>
    <t>RSP - registrovaný sociálny podnik</t>
  </si>
  <si>
    <t>RÚVZ - regionálny úrad verejného zdravotníctva</t>
  </si>
  <si>
    <t>SK ISCO-08 - štatistická klasifikácia zamestnaní, verzia 2016</t>
  </si>
  <si>
    <t>SOŠ - stredná odborná škola</t>
  </si>
  <si>
    <t>SR - Slovenská republika</t>
  </si>
  <si>
    <t>SŠ - stredná škola</t>
  </si>
  <si>
    <t>SZČ - samostatná zárobková činnosť</t>
  </si>
  <si>
    <t>SZČO - samostatne zárobkovo činná osoba</t>
  </si>
  <si>
    <t>SŽM - suma životného minima</t>
  </si>
  <si>
    <t>ŠÚ SR - Štatistický úrad Slovenskej republiky</t>
  </si>
  <si>
    <t>tis. - tisíc</t>
  </si>
  <si>
    <t>TN - Trenčiansky kraj</t>
  </si>
  <si>
    <t>TT - Trnavský kraj</t>
  </si>
  <si>
    <t>ŤZP - ťažko zdravotne postihnutý(í)/ ťažké zdravotné postihnutie</t>
  </si>
  <si>
    <t>VPM - voľné pracovné miesto</t>
  </si>
  <si>
    <t>VŠ - vysoká škola</t>
  </si>
  <si>
    <t>VZPS - výberové zisťovanie pracovných síl</t>
  </si>
  <si>
    <t>WI - intenzita práce (work intensity)</t>
  </si>
  <si>
    <t>ZA - Žilinský kraj</t>
  </si>
  <si>
    <t>ZŠ - základná škola</t>
  </si>
  <si>
    <t>€ - euro</t>
  </si>
  <si>
    <t>Tabuľka 2.5 Miera ekonomickej aktivity obyvateľov podľa veku a pohlavia (priemer za rok v %)</t>
  </si>
  <si>
    <t>Tabuľka 2.10 Miera zamestnanosti vo veku 20 – 64 rokov podľa krajov</t>
  </si>
  <si>
    <t>K2.1.3 Voľné prac. miesta</t>
  </si>
  <si>
    <t>2.1.2.2 Zamestnanosť podľa štatistického výkazníctva ŠÚ SR</t>
  </si>
  <si>
    <t>K2.1.4.1 Nezamestnanosť ÚPSVR</t>
  </si>
  <si>
    <t>2.1.4.1 Nezamestnanosť ÚPSVR</t>
  </si>
  <si>
    <t>K2.1.4.1 Štruktúra VPM - ÚPSVR</t>
  </si>
  <si>
    <t>K2.1.4.2 Nezamestnanosť VZPS</t>
  </si>
  <si>
    <t>K2.2.3 Úplné náklady práce</t>
  </si>
  <si>
    <t>2.2.3 Úplné náklady práce</t>
  </si>
  <si>
    <t>ÚPSVR, MPSVR SR</t>
  </si>
  <si>
    <t>Trexima</t>
  </si>
  <si>
    <t>Infotabuľka</t>
  </si>
  <si>
    <t>FB</t>
  </si>
  <si>
    <t>X</t>
  </si>
  <si>
    <t>LinkedIn</t>
  </si>
  <si>
    <t>YouTube</t>
  </si>
  <si>
    <t>Instagram</t>
  </si>
  <si>
    <t>Počet príspevkov</t>
  </si>
  <si>
    <t>Dosah</t>
  </si>
  <si>
    <r>
      <t>Spolu</t>
    </r>
    <r>
      <rPr>
        <sz val="8"/>
        <color theme="1"/>
        <rFont val="Arial Narrow"/>
        <family val="2"/>
        <charset val="238"/>
      </rPr>
      <t> </t>
    </r>
  </si>
  <si>
    <t xml:space="preserve">Prírastok sledovateľov </t>
  </si>
  <si>
    <t>Tabuľka 2.23 Prehľad distribuovaných, predaných a preplatených servisných poukážok za roky 2020 až 2025</t>
  </si>
  <si>
    <t>IMPREX, r.s.p., s. r. o.</t>
  </si>
  <si>
    <t>BRIKETY SK, s. r. o.</t>
  </si>
  <si>
    <t>Hemadika, s.r.o.</t>
  </si>
  <si>
    <t>DOBSCHAU s.r.o.</t>
  </si>
  <si>
    <t>Sociálny podnik DOMAŠA, s. r. o., r. s. p.</t>
  </si>
  <si>
    <t>VKT trade, s. r. o.</t>
  </si>
  <si>
    <t>Obecný podnik Beloveža s.r.o., r.s.p.</t>
  </si>
  <si>
    <t>PARCIA, s.r.o., r.s.p.</t>
  </si>
  <si>
    <t>Freya Fashion s.r.o.</t>
  </si>
  <si>
    <t>Hrhovské služby, s. r. o.</t>
  </si>
  <si>
    <t>UNIVERZÁL, Výrobné družstvo nevidiacich Levoča</t>
  </si>
  <si>
    <t>Inovita s. r. o.</t>
  </si>
  <si>
    <t>Sociálny podnik mesta Michalovce, s. r. o.</t>
  </si>
  <si>
    <t>Občan-Občanovi s. r. o.</t>
  </si>
  <si>
    <t>T-E-A CENTRUM s.r.o.</t>
  </si>
  <si>
    <t>-0</t>
  </si>
  <si>
    <t>Tabuľka 2.22 Mesačné náklady práce na zamestnanca v roku 2024 podľa krajov (v eurách)</t>
  </si>
  <si>
    <t>0</t>
  </si>
  <si>
    <t>-7</t>
  </si>
  <si>
    <t>Graf 2.15 Vývoj priemernej mesačnej mzdy od roku 2010 (v %)</t>
  </si>
  <si>
    <t>2025/2024</t>
  </si>
  <si>
    <t>Sekcia / Odbor</t>
  </si>
  <si>
    <t>Meno</t>
  </si>
  <si>
    <t>Priezvisko</t>
  </si>
  <si>
    <t>Iniciálky</t>
  </si>
  <si>
    <t>Ev.číslo auta</t>
  </si>
  <si>
    <t>ISP</t>
  </si>
  <si>
    <t>Danica</t>
  </si>
  <si>
    <t>Kelečínová</t>
  </si>
  <si>
    <t>DK</t>
  </si>
  <si>
    <t>BL607XD</t>
  </si>
  <si>
    <t>ISP/OAPPV</t>
  </si>
  <si>
    <t>Simona</t>
  </si>
  <si>
    <t>Rudavská</t>
  </si>
  <si>
    <t>BA151TI</t>
  </si>
  <si>
    <t>ISP/OPSK</t>
  </si>
  <si>
    <t>Branislav</t>
  </si>
  <si>
    <t>Hábel</t>
  </si>
  <si>
    <t>BH</t>
  </si>
  <si>
    <t>PK075DI</t>
  </si>
  <si>
    <t>Barbara</t>
  </si>
  <si>
    <t>Vojtechová</t>
  </si>
  <si>
    <t>BV</t>
  </si>
  <si>
    <t>BL029FR</t>
  </si>
  <si>
    <t>Miroslav</t>
  </si>
  <si>
    <t>Danček</t>
  </si>
  <si>
    <t>MD</t>
  </si>
  <si>
    <t>AA589IE</t>
  </si>
  <si>
    <t>Michal</t>
  </si>
  <si>
    <t>Tomajko</t>
  </si>
  <si>
    <t>MT</t>
  </si>
  <si>
    <t>RV273BR</t>
  </si>
  <si>
    <t>Martina</t>
  </si>
  <si>
    <t>Hamuľáková</t>
  </si>
  <si>
    <t>MH</t>
  </si>
  <si>
    <t>BL683TC</t>
  </si>
  <si>
    <t>Jozef</t>
  </si>
  <si>
    <t>Čavojec</t>
  </si>
  <si>
    <t>JČ</t>
  </si>
  <si>
    <t>AA085EM</t>
  </si>
  <si>
    <t>Patrícia</t>
  </si>
  <si>
    <t>Vávra</t>
  </si>
  <si>
    <t>PV</t>
  </si>
  <si>
    <t>Petra</t>
  </si>
  <si>
    <t>Mikolášová</t>
  </si>
  <si>
    <t>PM</t>
  </si>
  <si>
    <t>BASCH98</t>
  </si>
  <si>
    <t>Mário</t>
  </si>
  <si>
    <t>Filo</t>
  </si>
  <si>
    <t>MF</t>
  </si>
  <si>
    <t>BA075PC</t>
  </si>
  <si>
    <t>Zdroj: ŠÚ SR, Štatistická správa o hospodárstve SR vo 4. štvrťroku 2025</t>
  </si>
  <si>
    <t>Index 2025/2024</t>
  </si>
  <si>
    <t xml:space="preserve">  Ťažba a dobývanie</t>
  </si>
  <si>
    <t xml:space="preserve">  Priemyselná výroba</t>
  </si>
  <si>
    <t xml:space="preserve">  Dodávka elektriny, plynu a pary</t>
  </si>
  <si>
    <t xml:space="preserve">  Dodávka vody</t>
  </si>
  <si>
    <t>Zdroj: ŠÚ SR, Štatistická správa o hospodárstve SR vo 4. štvrťroku 2024, Štatistická správa o hospodárstve SR vo 4. štvrťroku 2025</t>
  </si>
  <si>
    <t>Indexy 2025/2024</t>
  </si>
  <si>
    <r>
      <rPr>
        <sz val="11"/>
        <rFont val="Arial Narrow"/>
        <family val="2"/>
        <charset val="238"/>
      </rPr>
      <t>Živnostníci (odhad)</t>
    </r>
    <r>
      <rPr>
        <vertAlign val="superscript"/>
        <sz val="11"/>
        <rFont val="Arial Narrow"/>
        <family val="2"/>
        <charset val="238"/>
      </rPr>
      <t>1</t>
    </r>
  </si>
  <si>
    <t>Tabuľka 2.16 Nezamestnanosť podľa krajov v roku 2025 (priemer za rok)</t>
  </si>
  <si>
    <t xml:space="preserve">Tabuľka 2.17 Nezamestnanosť podľa dĺžky trvania nezamestnanosti v roku 2025 (priemer za rok) </t>
  </si>
  <si>
    <t>2024 (v p. b.)</t>
  </si>
  <si>
    <t>Zdroj: ŠÚ SR, Štatistická správa o hospodárstve SR vo 4. štvrťroku 2025</t>
  </si>
  <si>
    <t>Graf 2.6 Počet voľných pracovných miest a miera voľných pracovných miest v roku 2025</t>
  </si>
  <si>
    <t xml:space="preserve"> Zdroj: ŠÚ SR, Štatistická správa o hospodárstve SR vo 4. štvrťroku 2025 (zo štvrťročného štatistického výkazníctva vrátane údajov za podnikateľov)</t>
  </si>
  <si>
    <t>Tabuľka 2.12 Voľné pracovné miesta v roku 2025 podľa krajov (priemer za rok)</t>
  </si>
  <si>
    <t>Zdroj: ŠÚ SR, Štatistická správa o hospodárstve SR vo 4 štvrťroku 2024, Štatistická správa o hospodárstve SR vo 4. štvrťroku 2025</t>
  </si>
  <si>
    <t>Tabuľka 2.6 Pracujúci podľa veku v roku 2025 (priemer za rok)</t>
  </si>
  <si>
    <t xml:space="preserve">Tabuľka 2.7 Pracujúci podľa vzdelania v roku 2025 (priemer za rok) </t>
  </si>
  <si>
    <t xml:space="preserve">Tabuľka 2.8 Pracujúci podľa krajov v roku 2025 (priemer za rok) </t>
  </si>
  <si>
    <t>Tabuľka 2.9 Vývoj zahraničnej pracovnej migrácie podľa krajov v roku 2025</t>
  </si>
  <si>
    <t>rok 2025</t>
  </si>
  <si>
    <t>Zmena 2025/2024</t>
  </si>
  <si>
    <t>Zdroj: ŠÚ SR, Štatistická správa o hospodárstve SR vo 4. štvrťroku 2024, Štatistická správa o hospodárstve SR vo 4. štvrťroku 2025</t>
  </si>
  <si>
    <t>Graf 2.1 Bilancia ekonomickej aktivity obyvateľov SR vo veku 15 a viac rokov (priemer v roku 2025)</t>
  </si>
  <si>
    <t>Tabuľka 2.1 Ekonomicky aktívne obyvateľstvo podľa vybraných vekových skupín v roku 2025</t>
  </si>
  <si>
    <t>Zmena oproti roku 2024</t>
  </si>
  <si>
    <t>Tabuľka 2.3 Štruktúra ekonomicky aktívnych obyvateľov, miera zamestnanosti a nezamestnanosti podľa krajov v roku 2025</t>
  </si>
  <si>
    <t>Tabuľka 2.4 Prírastky/úbytky počtu ekonomicky aktívnych a neaktívnych v roku 2025 podľa krajov</t>
  </si>
  <si>
    <t xml:space="preserve">Tabuľka 1 Ekonomicky aktívne obyvateľstvo podľa veku, vzdelania a pohlavia v roku 2025 
(priemer za rok v tis.)
</t>
  </si>
  <si>
    <t>65 – 89 roční</t>
  </si>
  <si>
    <t>Tabuľka 2 Miera zamestnanosti podľa veku a pohlavia v roku 2025 (priemer za rok v %)</t>
  </si>
  <si>
    <t>Tabuľka 3 Miera zamestnanosti podľa vzdelania a pohlavia v roku 2025 (priemer za rok v %)</t>
  </si>
  <si>
    <t>Index rastu 2025/2024</t>
  </si>
  <si>
    <t xml:space="preserve">  z toho poľnohospodárstvo</t>
  </si>
  <si>
    <t>Zdroj: ŠÚ SR, Štatistická správa o hospodárstve SR vo 4. štvrťroku 2025 (zo štvrťročného štatistického výkazníctva vrátane údajov za podnikateľov; bez žien na materskej dovolenke)</t>
  </si>
  <si>
    <t>Tabuľka 5 Voľné pracovné miesta a miera voľných pracovných miest podľa ekonomických činností v SR spolu (priemer za rok 2025)</t>
  </si>
  <si>
    <t>Poľnohospodárstvo, lesníctvo a rybolov</t>
  </si>
  <si>
    <t>Doprava a skladovanie</t>
  </si>
  <si>
    <t>Informácie a komunikácia</t>
  </si>
  <si>
    <t>Zdroj: ŠÚ SR, Štatistická správa o hospodárstve SR vo 4. štvrťroku 2025 (zo štvrťročného štatistického výkazníctva vrátane údajov za podnikateľov)</t>
  </si>
  <si>
    <t>Tabuľka 6 Miera nezamestnanosti podľa veku, vzdelania a pohlavia v roku 2025 (priemer za rok v %)</t>
  </si>
  <si>
    <t>Graf 2.7 Porovnanie priemerných hodnôt ukazovateľov v rokoch 2024 a 2025</t>
  </si>
  <si>
    <t>priemer 2025</t>
  </si>
  <si>
    <t>Graf 2.8 Vývoj počtu UoZ a disponibilných UoZ v rokoch 2024 a 2025</t>
  </si>
  <si>
    <t>UoZ celkom 2025</t>
  </si>
  <si>
    <t>disponibilní UoZ 2025</t>
  </si>
  <si>
    <t>Graf 2.9 Priemerná MEN, priemerný PDU a priemerný počet UoZ v krajoch SR v roku 2025</t>
  </si>
  <si>
    <t>Graf 2.10 Vývoj počtov nezamestnaných mužov a žien v rokoch 2024 a 2025</t>
  </si>
  <si>
    <t>UoZ muži 2025</t>
  </si>
  <si>
    <t>UoZ ženy 2025</t>
  </si>
  <si>
    <t>Graf 2.11 Podiel UoZ podľa stupňa vzdelania v krajoch SR v roku 2025</t>
  </si>
  <si>
    <t>Graf 2.12 Štruktúra VPM podľa vzdelania v roku 2025 - podiel na celkovom počte VPM</t>
  </si>
  <si>
    <t xml:space="preserve">Graf 2.13 Štruktúra VPM podľa SK ISCO-08* v roku 2025 - podiel na celkovom počte VPM </t>
  </si>
  <si>
    <t>Štruktúra VPM podľa požadovanej profesie (SK ISCO-08) v SR - priemer v % za 2025</t>
  </si>
  <si>
    <t>Tabuľka 7 Stav uchádzačov o zamestnanie absolventov škôl ku koncu roka 2025</t>
  </si>
  <si>
    <t>Absolventi SOŠ s ukončeným vyšším odborným vzdelaním  (stupeň vzdelania 16)</t>
  </si>
  <si>
    <t>Tabuľka 8 Mesačné náklady práce na zamestnanca v SR za rok 2024 podľa ekonomickej činnosti</t>
  </si>
  <si>
    <r>
      <t xml:space="preserve">Tabuľka 11 Počet registrovaných </t>
    </r>
    <r>
      <rPr>
        <sz val="11"/>
        <rFont val="Arial Narrow"/>
        <family val="2"/>
        <charset val="238"/>
      </rPr>
      <t> </t>
    </r>
    <r>
      <rPr>
        <b/>
        <sz val="11"/>
        <rFont val="Arial Narrow"/>
        <family val="2"/>
        <charset val="238"/>
      </rPr>
      <t>sociálnych podnikov v najmenej rozvinutých okresoch v roku 2025</t>
    </r>
  </si>
  <si>
    <t>Tabuľka 20 Priemerný hodinový zárobok podľa krajov v podnikateľskej sfére (€/hod)</t>
  </si>
  <si>
    <t>Tabuľka 21 Priemerný hodinový zárobok podľa odvetví v podnikateľskej sfére (€/hod)</t>
  </si>
  <si>
    <t>Tabuľka 22 Priemerný hodinový zárobok podľa veľkosti organizácie  v podnikateľskej sfére (€/hod)</t>
  </si>
  <si>
    <t>Tabuľka 23 Priemerný hodinový zárobok podľa veku v podnikateľskej sfére (€/hod)</t>
  </si>
  <si>
    <t>06/2026 soc.poistovna</t>
  </si>
  <si>
    <t>mario</t>
  </si>
  <si>
    <t>Graf 2.2 Počet zamestnávateľov evidovaných v Sociálnej poisťovni v rokoch 2024 a 2025</t>
  </si>
  <si>
    <t>Graf 2.3 Počet právnych vzťahov s pravidelným mesačným príjmom evidovaných v Sociálnej poisťovni v rokoch 2024 a 2025</t>
  </si>
  <si>
    <t>Graf 2.4 Počet dohôd o prácach vykonávaných mimo pracovného pomeru evidovaných v Sociálnej poisťovni v rokoch 2024 a 2025</t>
  </si>
  <si>
    <t>Graf 2.5 Počet samostatne zárobkovo činných osôb evidovaných v Sociálnej poisťovni v rokoch 2024 a 2025</t>
  </si>
  <si>
    <t>Absolventi spolu k 31.12.2025</t>
  </si>
  <si>
    <t>Zdroj: Trexima, Informačný systém o priemerných zárobkoch rok 2025</t>
  </si>
  <si>
    <t>Tabuľka 16 Priemerná hrubá mesačná mzda a vybrané zložky mzdy zamestnancov podľa pohlavia – rok 2025</t>
  </si>
  <si>
    <t>Tabuľka 17 Podiely zamestnancov v pásmach priemernej hrubej mesačnej mzdy – rok 2025</t>
  </si>
  <si>
    <t>Poznámka: údaje za všetkých zamestnancov, štandizované na plný pracovný čas</t>
  </si>
  <si>
    <t>Tabuľka 24 Priemerný hodinový zárobok podľa rodového členenia v podnikateľskej sfére – 4. štvrťrok 2025</t>
  </si>
  <si>
    <t>Zdroj: Trexima, Informačný systém o priemerných zárobkoch 2025</t>
  </si>
  <si>
    <t>Veľkostná kategória (počet zamestnancov)</t>
  </si>
  <si>
    <t xml:space="preserve">1 - 9 </t>
  </si>
  <si>
    <t>10 - 19</t>
  </si>
  <si>
    <t>Hlavné triedy zamestnaní SK ISCO-08:1 – Zákonodarcovia, vedúci a riadiaci zamestnanci, 2 – Vedeckí a odborní duševní zamestnanci, 3 – Technickí, zdravotnícki, pedagogickí zamestnanci, 4 – Nižší administratívni zamestnanci,5 – Prevádzkoví zamestnanci v službách a obchode, 6  –  Kvalifikovaní robotníci v poľnohospodárstve, lesníctve, 7 – Remeselní a kvalifikovaní robotníci v príbuzných odboroch, 8  – Obsluha strojov a zariadení, 9 – Pomocní nekvalifikovaní zamestnanci</t>
  </si>
  <si>
    <t>Tabuľka 18 Priemerná hrubá mesačná mzda v podnikateľskej a nepodnikateľskej sfére podľa stupňov vzdelania (plný pracovný čas) – rok 2025 (v €)</t>
  </si>
  <si>
    <t>Tabuľka 19 Priemerná hrubá mesačná mzda v podnikateľskej a nepodnikateľskej sfére podľa hlavnej triedy SK ISCO-08 a pohlavia (plný pracovný čas) – rok 2025 (v €)</t>
  </si>
  <si>
    <t>Tabuľka 12 Priemerná hrubá mesačná mzda v podnikateľskej a nepodnikateľskej sfére podľa dosiahnutého stupňa vzdelania – rok 2025 (v €)</t>
  </si>
  <si>
    <t xml:space="preserve">Tabuľka 13 Priemerná hrubá mesačná mzda v podnikateľskej a nepodnikateľskej sfére 
podľa hlavnej triedy SK ISCO-08 – rok 2025 (v €)
</t>
  </si>
  <si>
    <t>Tabuľka 14 Priemerná hrubá mesačná mzda v podnikateľskej a nepodnikateľskej sfére podľa veku – rok 2025 (v €)</t>
  </si>
  <si>
    <t>Tabuľka 15 Priemerná hrubá mesačná mzda v podnikateľskej a nepodnikateľskej sfére podľa regiónov – rok 2025 (v €)</t>
  </si>
  <si>
    <t>Zdroj: ŠÚ SR; metodika ESA 2010; stále ceny vypočítané reťazením objemov k referenčnému roku 2020; údaje revidované na základe bežnej revízie ročných údajov za roky 2021 - 2024 a štvrťročné odhady za rok 2025</t>
  </si>
  <si>
    <t>HDP v s. c. 2020 (mld. €)</t>
  </si>
  <si>
    <t>Tabuľka 1.1 Prírastky obyvateľstva SR v rokoch 2024 a 2025</t>
  </si>
  <si>
    <t>Tabuľka 1.2 Sobáše a rozvody v SR v rokoch 2024 a 2025</t>
  </si>
  <si>
    <t>Tabuľka 1.3 Indexy vekového zloženia v rokoch 2024 a 2025</t>
  </si>
  <si>
    <t>Graf 1.2 Veková štruktúra obyvateľstva SR, 2016 a 2025</t>
  </si>
  <si>
    <t>Muži 2016</t>
  </si>
  <si>
    <t>Ženy 2016</t>
  </si>
  <si>
    <t>Muži 2025</t>
  </si>
  <si>
    <t>Ženy 2025</t>
  </si>
  <si>
    <t>Muži 2025 mm</t>
  </si>
  <si>
    <t>2016 mm</t>
  </si>
  <si>
    <t>Zdroj: ŠÚ SR, My v číslach, pohyb obyvateľstva 2025</t>
  </si>
  <si>
    <t>Graf 1.1 Vývoj hrubého domáceho produktu v stálych a bežných cenách v rokoch 2014 - 2025</t>
  </si>
  <si>
    <t>Miera medziročného rastu cien v priemere za obdobie</t>
  </si>
  <si>
    <t>1 620</t>
  </si>
  <si>
    <r>
      <rPr>
        <i/>
        <vertAlign val="superscript"/>
        <sz val="11"/>
        <rFont val="Arial Narrow"/>
        <family val="2"/>
        <charset val="238"/>
      </rPr>
      <t xml:space="preserve">1) </t>
    </r>
    <r>
      <rPr>
        <i/>
        <sz val="11"/>
        <rFont val="Arial Narrow"/>
        <family val="2"/>
        <charset val="238"/>
      </rPr>
      <t>metodika ESA 2010; revidované údaje za roky 2021 - 2024 a štvrťročné odhady za rok 2025</t>
    </r>
  </si>
  <si>
    <r>
      <rPr>
        <i/>
        <vertAlign val="superscript"/>
        <sz val="11"/>
        <rFont val="Arial Narrow"/>
        <family val="2"/>
        <charset val="238"/>
      </rPr>
      <t xml:space="preserve">3) </t>
    </r>
    <r>
      <rPr>
        <i/>
        <sz val="11"/>
        <rFont val="Arial Narrow"/>
        <family val="2"/>
        <charset val="238"/>
      </rPr>
      <t>Index spotrebiteľských cien predstavuje priemernú mieru zmeny cien tovarov a služieb kupovaných za účelom spotreby v prevažnej väčšine domácností v Slovenskej republike. Od januára 2005 sa výpočet indexu spotrebiteľských cien k základnému obdobiu (december 2000) zostavuje reťazením cez december predchádzajúceho roku. Aby váhy za základné agregáty odrážali súčasnú výdavkovú vzorku a spotrebiteľské správanie, každoročne sa revidujú.</t>
    </r>
  </si>
  <si>
    <t xml:space="preserve"> Pošty a spoje</t>
  </si>
  <si>
    <t>(p) - predbežné údaje</t>
  </si>
  <si>
    <t>rozostavaných k 31.12.2025 (p)</t>
  </si>
  <si>
    <t>dokončených v roku 2025 (p)</t>
  </si>
  <si>
    <t>spolu v roku 2025 (p)</t>
  </si>
  <si>
    <t>z toho asanáciou v roku 2025 (p)</t>
  </si>
  <si>
    <t>Počet trvale bývajúcich obyvateľov k 31.12.2025</t>
  </si>
  <si>
    <t>Graf 2 Hrubá miera prirodzeného prírastku obyvateľstva v roku 2025 v okresoch SR</t>
  </si>
  <si>
    <r>
      <rPr>
        <b/>
        <sz val="11"/>
        <rFont val="Arial Narrow"/>
        <family val="2"/>
        <charset val="238"/>
      </rPr>
      <t>Inštitút sociálnej ekonomiky II</t>
    </r>
    <r>
      <rPr>
        <sz val="11"/>
        <rFont val="Arial Narrow"/>
        <family val="2"/>
        <charset val="238"/>
      </rPr>
      <t xml:space="preserve"> prispieva k jednotnému chápaniu sociálneho podnikania na Slovensku, posilňuje sieťovanie aktérov a zvyšuje efektivitu ich spolupráce. Cieľom národného projektu Inštitútu sociálnej ekonomiky II je rozvoj ekosystému sociálnej ekonomiky na Slovensku so zameraním na podporu sociálneho podnikania, najmä posilnením jedného z jeho pilierov, ktorým je poradenská infraštruktúra. Vykonávané aktivity inštitútu majú významný spoločenský dopad – zvyšujú povedomie o sociálnej ekonomike, prispievajú k regionálnemu rozvoju, rozvoju nových oblastí sociálneho podnikania a vzniku inovatívnych riešení spoločenských problémov. 
Na regionálnej úrovni prostredníctvom regionálnych centier sociálnej ekonomiky a centra znalostí poskytuje inštitút odborné, informačné a konzultačné činnosti na </t>
    </r>
    <r>
      <rPr>
        <b/>
        <sz val="11"/>
        <rFont val="Arial Narrow"/>
        <family val="2"/>
        <charset val="238"/>
      </rPr>
      <t>podporu sociálneho podnikania v kontexte zákona č. 112/2018 Z. z</t>
    </r>
    <r>
      <rPr>
        <sz val="11"/>
        <rFont val="Arial Narrow"/>
        <family val="2"/>
        <charset val="238"/>
      </rPr>
      <t xml:space="preserve">. a zároveň prispieva k zvyšovaniu povedomia o sociálnej ekonomike a podpore vzniku a rozvoja udržateľných sociálnych podnikov. Centrum znalostí ako kľúčový prvok inštitútu zabezpečuje odborné zázemie pre regionálnu infraštruktúru, tvorcov legislatívy a verejnej politiky, ako aj pre registrované sociálne podniky a ďalších aktérov sociálnej ekonomiky.
Rovnako ako v roku 2024 aj </t>
    </r>
    <r>
      <rPr>
        <b/>
        <sz val="11"/>
        <rFont val="Arial Narrow"/>
        <family val="2"/>
        <charset val="238"/>
      </rPr>
      <t>počas roka 2025 realizovalo svoju činnosť 7 regionálnych centier sociálnej ekonomiky</t>
    </r>
    <r>
      <rPr>
        <sz val="11"/>
        <rFont val="Arial Narrow"/>
        <family val="2"/>
        <charset val="238"/>
      </rPr>
      <t xml:space="preserve"> (ďalej len „RC SE“) skoro vo všetkých krajských mestách okrem Bratislavy. </t>
    </r>
    <r>
      <rPr>
        <b/>
        <sz val="11"/>
        <rFont val="Arial Narrow"/>
        <family val="2"/>
        <charset val="238"/>
      </rPr>
      <t>Zrealizovaných bolo v roku 2025 viac ako 2 850 stretnutí</t>
    </r>
    <r>
      <rPr>
        <sz val="11"/>
        <rFont val="Arial Narrow"/>
        <family val="2"/>
        <charset val="238"/>
      </rPr>
      <t>. RC SE predstavujú odborné pracoviská, ktoré bezplatne poskytujú poradenstvo. Sú prvým kontaktným bodom pre záujemcov o sociálne podnikanie, ponúkajú im podporu formou konzultácií a stretnutí pri zakladaní a následne aj po získaní štatútu. Do činnosti RC SE okrem poradenstva patrí zber údajov pre metodicko-štatistické zisťovania, rozvíjanie regionálnej spolupráce s partnermi a v neposlednom rade sa venujú aj propagácii konceptu sociálneho podnikania. Konzultácií a stretnutí sa v roku 2025 zúčastnilo približne 1 000 subjektov.</t>
    </r>
    <r>
      <rPr>
        <b/>
        <sz val="11"/>
        <rFont val="Arial Narrow"/>
        <family val="2"/>
        <charset val="238"/>
      </rPr>
      <t xml:space="preserve"> Najpočetnejšou skupinou zo všetkých zúčastnených subjektov boli obchodné spoločnosti a obce</t>
    </r>
    <r>
      <rPr>
        <sz val="11"/>
        <rFont val="Arial Narrow"/>
        <family val="2"/>
        <charset val="238"/>
      </rPr>
      <t xml:space="preserve">. Medzi ostatné skupiny zastúpené na stretnutiach a konzultáciách patrili občianske združenia, neziskové organizácie a fyzické osoby. RC SE, tak ako v roku 2024, aj v roku 2025 udržiavali pravidelný kontakt so subjektami, poskytovali im podporu aj po registrácii v kontexte dodržiavania povinností RSP vyplývajúcich zo zákona č. 112/2018 Z. z. a zbierali údaje o sociálnych podnikoch. </t>
    </r>
  </si>
  <si>
    <t>Tabuľka 10 Počet zariadení sociálnych podnikov podľa typu v roku 2025</t>
  </si>
  <si>
    <t xml:space="preserve">Graf 1 Podiel počtu disponibilných UoZ v produktívnom veku na počte obyvateľov v produktívnom veku
 v okresoch SR (priemer za rok 2025)*
</t>
  </si>
  <si>
    <t>Graf 1 Index starnutia v roku 2025 v okresoch SR</t>
  </si>
  <si>
    <t>Hrubá miera prirodzeného prírastku v okresoch SR v roku 2025</t>
  </si>
  <si>
    <t>Index starnutia v okresoch SR v roku 2025</t>
  </si>
  <si>
    <t xml:space="preserve">Index starnutia </t>
  </si>
  <si>
    <t>Index ekonomického zaťaženia osôb</t>
  </si>
  <si>
    <t>Index ekonomickej závislosti starých ľudí</t>
  </si>
  <si>
    <t>Tabuľka 9 Vyhlásené vyzvania pre národné projekty  a dopytovo-orientované výzvy za rok 2025</t>
  </si>
  <si>
    <t xml:space="preserve">Národný projekt „Poskytovanie finančných príspevkov integračným podnikom“ (ďalej len „projekt“) sa realizuje prostredníctvom úradov práce, sociálnych vecí a rodiny (ďalej len „úrad“) v rámci Slovenskej republiky ako aktívne opatrenie na trhu práce podľa § 54 ods. 1 písm. a) zákona č. 5/2004 Z. z. o službách zamestnanosti a o zmene a doplnení niektorých zákonov v znení neskorších predpisov (ďalej len „zákon č. 5/2004 Z. z.“). V zmysle ustanovenia § 54 ods. 1 písm. a) zákona č. 5/2004 Z. z. sa za aktívne opatrenia na trhu práce (ďalej len „AOTP“) považujú aj národné projekty, ktoré schvaľuje MPSVR SR a realizuje ich Ústredie práce, sociálnych vecí a rodiny SR alebo Úrad práce, sociálnych vecí a rodiny SR. Podpora je realizovaná prostredníctvom AOTP podľa § 19a a § 19b zákona č. 112/2018 Z. z. Hlavným cieľom projektu je podpora pracovnej integrácie znevýhodnených a zraniteľných osôb a ich následné udržanie na pracovnom trhu prostredníctvom AOTP v zmysle schválenej legislatívy o sociálnej ekonomike.
V období 1.1.2025 – 31.12.2025 bolo v zmysle § 19a a § 19b zákona č. 112/2018 Z. z. podporených (bola podpísaná dohoda o poskytnutí príspevku):
§ 19a – 13 integračných podnikov
§19b – 589 integračných podnikov
</t>
  </si>
  <si>
    <t>Názov registrovaného sociálneho podniku</t>
  </si>
  <si>
    <t>AČ - aktivačná činnosť</t>
  </si>
  <si>
    <t>ADOS - Agentúra domácej ošetrovateľskej služby</t>
  </si>
  <si>
    <t>AIF - alternatívne investičné fondy</t>
  </si>
  <si>
    <t>a. s. - akciová spoločnosť</t>
  </si>
  <si>
    <t>b. c. - bežné ceny</t>
  </si>
  <si>
    <t>BPaI - burza práce a informácií</t>
  </si>
  <si>
    <t>CDR - Centrá pre deti a rodiny</t>
  </si>
  <si>
    <t>CISZS - Centrá integrovanej sociálno – zdravotnej starostlivosti</t>
  </si>
  <si>
    <t>DI PTT - deinštitucionalizácia zariadení sociálnych služieb – Podpora transformačných tímov</t>
  </si>
  <si>
    <t>DN UOZ - dlhodobo nezamestnaný uchádzač o zamestnanie</t>
  </si>
  <si>
    <t>DPN - dočasná pracovná neschopnosť</t>
  </si>
  <si>
    <t>DVZ - denný vymeriavací základ</t>
  </si>
  <si>
    <t>EAO - ekonomicky aktívne obyvateľstvo</t>
  </si>
  <si>
    <t>EPSP - Európsky pilier sociálnych práv</t>
  </si>
  <si>
    <t>ESF - Európsky sociálny fond</t>
  </si>
  <si>
    <t>EU SILC - štatistické zisťovanie o príjmoch a životných podmienkach domácností (European Union Statistics on Income and Living Conditions)</t>
  </si>
  <si>
    <t>FKNM - finančná kontrola na mieste</t>
  </si>
  <si>
    <t>FST - Fond na spravodlivú transformáciu</t>
  </si>
  <si>
    <t>HP - hromadné prepúšťanie</t>
  </si>
  <si>
    <t>CHzP - choroba z povolania a/alebo profesionálna otrava</t>
  </si>
  <si>
    <t>IP - individualizované poradenstvo, integrovaný posudok</t>
  </si>
  <si>
    <t>ISCED - Medzinárodná klasifikácia štandardov vzdelávania (The International Standard Classification of Education)</t>
  </si>
  <si>
    <t>IaP - informačné a poradenské služby</t>
  </si>
  <si>
    <t>IAP - individuálny akčný plán</t>
  </si>
  <si>
    <t>IS SoS - Informačný systém sociálnych služieb Ministerstva práce, sociálnych vecí a rodiny Slovenskej republiky</t>
  </si>
  <si>
    <t>ISV - Inšpekcia v sociálnych veciach Ministerstva práce, sociálnych vecí a rodiny Slovenskej republiky</t>
  </si>
  <si>
    <t>ITMS - IT monitorovací systém pre štrukturálne fondy a Kohézny fond</t>
  </si>
  <si>
    <t>IVPR - Inštitút pre výskum práce a rodiny</t>
  </si>
  <si>
    <t>IZM - Iniciatíva na podporu zamestnanosti mladých ľudí</t>
  </si>
  <si>
    <t>JKM - jednotné kontaktné miesta</t>
  </si>
  <si>
    <t>KC - Komunitné centrá</t>
  </si>
  <si>
    <t>KI - krízová intervencia</t>
  </si>
  <si>
    <t>KIDS - informačný systém pre sociálnoprávnu ochranu detí a sociálnu kuratelu</t>
  </si>
  <si>
    <t>KMC - Koordinačno – metodické centrum pre prevenciu násilia na ženách</t>
  </si>
  <si>
    <t>ĽBD - Ľudia bez domova</t>
  </si>
  <si>
    <t xml:space="preserve">MPSVR SR, MPSVR, ministerstvo - Ministerstvo práce, sociálnych vecí a rodiny SR </t>
  </si>
  <si>
    <t>MUoZ - mladý uchádzač o zamestnanie</t>
  </si>
  <si>
    <t>NDC - Nízkoprahové denné centrá</t>
  </si>
  <si>
    <t>NEET - mladí ľudia vo veku do 30 rokov, ktorí nie sú zamestnaní, nepokračujú v procese vzdelávania, ani sa nezúčastňujú na odbornej príprave (not in employment, education or trainig)</t>
  </si>
  <si>
    <t>NKK - Národná koordinačná kancelária</t>
  </si>
  <si>
    <t>NLŽ - Národná linka pre ženy zažívajúce násilie</t>
  </si>
  <si>
    <t>NPŽ - násilie páchané na ženách</t>
  </si>
  <si>
    <t>NSSDR - Nízkoprahové sociálne služby pre deti a rodinu</t>
  </si>
  <si>
    <t>OPIO - Sociálne služby pri odkázanosti na pomoc inej osoby</t>
  </si>
  <si>
    <t>OvHN - osoba v hmotnej núdzi</t>
  </si>
  <si>
    <t>OVV - overenie vzdelávacích výstupov</t>
  </si>
  <si>
    <t>OZP - občan so zdravotným postihnutím</t>
  </si>
  <si>
    <t>OZPSPTP - občan so zdravotným postihnutím so sťaženým prístupom na trh práce</t>
  </si>
  <si>
    <t>PDU - podiel disponibilných uchádzačov o zamestnanie v produktívnom veku</t>
  </si>
  <si>
    <t>PKS - podpora poskytovania komunitných a kvalitných sociálnych služieb</t>
  </si>
  <si>
    <t>POO - Plán obnovy a odolnosti SR</t>
  </si>
  <si>
    <t>PU - podiel celkového počtu uchádzačov o zamestnanie v produktívnom veku</t>
  </si>
  <si>
    <t>RC SE - regionálne centrá sociálnej ekonomiky</t>
  </si>
  <si>
    <t>RSD MIS - riadenie sociálnych dávok – manažérsky informačný systém MPSVR SR</t>
  </si>
  <si>
    <t>s. c. - stále ceny</t>
  </si>
  <si>
    <t>SPODaSK - sociálnoprávna ochrana detí a sociálna kuratela</t>
  </si>
  <si>
    <t xml:space="preserve">Správa - Správa o sociálnej situácii obyvateľstva Slovenskej republiky </t>
  </si>
  <si>
    <t>SPÚ - závažný pracovný úraz s následkom smrti</t>
  </si>
  <si>
    <t>ŠR SR - štátny rozpočet Slovenskej republiky</t>
  </si>
  <si>
    <t>TP - trh práce</t>
  </si>
  <si>
    <t>TSP - terénna sociálna práca</t>
  </si>
  <si>
    <t>ŤUZ - ťažká ujma na zdraví</t>
  </si>
  <si>
    <t>UoZ - uchádzač o zamestnanie</t>
  </si>
  <si>
    <t>ÚPSVR, ÚPSVaR, Ústredie PSVR, Ústredie SR - Ústredie práce, sociálnych vecí a rodiny, ústredie</t>
  </si>
  <si>
    <t>UR – upravený rozpočet</t>
  </si>
  <si>
    <t>úrad PSVR, úrady PSVR - úrad/úrady práce, sociálnych vecí a rodiny</t>
  </si>
  <si>
    <t>VK - výberové konanie</t>
  </si>
  <si>
    <t>VzPrTP - vzdelávanie a príprava pre trh práce</t>
  </si>
  <si>
    <t>Z. z. - Zbierka zákonov</t>
  </si>
  <si>
    <t>ŽoNFP - žiadosť o nenávratný finančný príspevok</t>
  </si>
  <si>
    <t>ZoZ - záujemca o zamestnanie</t>
  </si>
  <si>
    <t>ZUoZ - znevýhodnený uchádzač o zamestnanie</t>
  </si>
  <si>
    <t>Zoznam tabuliek a grafov použitých v Správe o sociálnej situácii obyvateľstva Slovenskej republiky za rok 2025 v 1. a 2. kapitole a ich prílohách</t>
  </si>
  <si>
    <t>Názov tabuľky alebo grafu v Správe o sociálnej situácii obyvateľstva Slovenskej republiky</t>
  </si>
  <si>
    <t>Hárok, na ktorom sa tabuľka alebo graf nachádza</t>
  </si>
  <si>
    <t>Názov podkapitoly v Správe</t>
  </si>
  <si>
    <t>Názov kapitoly v Správe</t>
  </si>
  <si>
    <t>Graf 1.1 Vývoj hrubého domáceho produktu v bežných a stálych cenách v rokoch 2014 - 2025</t>
  </si>
  <si>
    <t>Tabuľka 1.1 Prírastky obyvateľstva SR v rokoch 2024 a 2025</t>
  </si>
  <si>
    <t>Graf 2Hrubá miera prirodzeného prírastku obyvateľstva v roku 2025 v okresoch SR</t>
  </si>
  <si>
    <t>Tabuľka 2.23 Prehľad predaných a preplatených Servisných poukážok za roky 2020 až 2025</t>
  </si>
  <si>
    <t>Tabuľka 1 Ekonomicky aktívne obyvateľstvo podľa veku, vzdelania a pohlavia v roku 2025 (priemer za rok v tis.)</t>
  </si>
  <si>
    <t>Graf 1 Podiel počtu disponibilných UoZ v produktívnom veku na počte obyvateľov v produktívnom veku v okresoch SR (priemer za rok 2025)*</t>
  </si>
  <si>
    <t>EA20 - krajiny Európskej únie platiace v roku 2023 menou euro (Belgicko, Nemecko, Estónsko, Grécko, Španielsko, Francúzsko, Írsko, Taliansko, Lotyšsko, Litva, Luxembursko, Holandsko, Rakúsko, Portugalsko, Fínsko, Cyprus, Malta, Slovinsko, Slovensko, Chorvátsko)</t>
  </si>
  <si>
    <t>EU15 - prvých 15 členských štátov Európskej únie (Belgicko, Dánsko, Nemecko, Írsko, Grécko, Španielsko, Francúzsko, Taliansko, Luxembursko, Holandsko, Rakúsko, Portugalsko, Fínsko, Švédsko, Veľká Británia)</t>
  </si>
  <si>
    <t>EU27 - 27 členských krajín Európskej únie (v roku 2022) Belgicko (BE), Bulharsko (BG), Česká republika (CZ), Dánsko (DK), Nemecko (DE), Estónsko (EE), Írsko (IE), Grécko (GR), Španielsko (ES), Francúzsko (FR), Chorvátsko (HR), Taliansko (IT), Cyprus (CY), Lotyšsko (LV), Litva (LT), Luxembursko (LU), Maďarsko (HU), Malta (MT), Holandsko (NL), Rakúsko (AT), Poľsko (PL), Portugalsko (PT), Rumunsko (RO), Slovinsko (SI), Slovensko (SK), Fínsko (FI), Švédsko (SE)</t>
  </si>
  <si>
    <t>Tabuľka 8 Mesačné náklady práce na zamestnanca v SR za rok 2025 podľa ekonomickej činnosti</t>
  </si>
  <si>
    <t>Tabuľka 11 Počet registrovaných  sociálnych podnikov v najmenej rozvinutých okresoch v roku 2025</t>
  </si>
  <si>
    <t>Tabuľka 12 Priemerná hrubá mesačná mzda v podnikateľskej a nepodnikateľskej sfére podľa dosiahnutého stupňa vzdelania – rok 2025 v €</t>
  </si>
  <si>
    <t>Tabuľka 13 Priemerná hrubá mesačná mzda v podnikateľskej a nepodnikateľskej sfére podľa hlavnej triedy SK ISCO-08 – rok 2025 v €</t>
  </si>
  <si>
    <t>Tabuľka 14 Priemerná hrubá mesačná mzda v podnikateľskej a nepodnikateľskej sfére podľa veku – rok 2025 v €</t>
  </si>
  <si>
    <t>Tabuľka 15 Priemerná hrubá mesačná mzda v podnikateľskej a nepodnikateľskej sfére podľa regiónov – rok 2025 v €</t>
  </si>
  <si>
    <t>Tabuľka 18 Priemerná hrubá mesačná mzda v podnikateľskej a nepodnikateľskej sfére podľa stupňov vzdelania (plný pracovný čas) – rok 2025</t>
  </si>
  <si>
    <t>Tabuľka 19 Priemerná hrubá mesačná mzda v podnikateľskej a nepodnikateľskej sfére podľa hlavnej triedy SK ISCO-08 a pohlavia (plný pracovný čas) – rok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</si>
</sst>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 #,##0\ &quot;€&quot;_-;\-* #,##0\ &quot;€&quot;_-;_-* &quot;-&quot;\ &quot;€&quot;_-;_-@_-"/>
    <numFmt numFmtId="44" formatCode="_-* #,##0.00\ &quot;€&quot;_-;\-* #,##0.00\ &quot;€&quot;_-;_-* &quot;-&quot;??\ &quot;€&quot;_-;_-@_-"/>
    <numFmt numFmtId="164" formatCode="_-* #,##0\ _€_-;\-* #,##0\ _€_-;_-* &quot;-&quot;\ _€_-;_-@_-"/>
    <numFmt numFmtId="165" formatCode="_-* #,##0.00\ _€_-;\-* #,##0.00\ _€_-;_-* &quot;-&quot;??\ _€_-;_-@_-"/>
    <numFmt numFmtId="166" formatCode="0.0%"/>
    <numFmt numFmtId="167" formatCode="0.0"/>
    <numFmt numFmtId="168" formatCode="#,##0.0"/>
    <numFmt numFmtId="169" formatCode="_-* #,##0\ _€_-;\-* #,##0\ _€_-;_-* &quot;-&quot;??\ _€_-;_-@_-"/>
    <numFmt numFmtId="170" formatCode="#,##0.000"/>
    <numFmt numFmtId="171" formatCode="#0"/>
    <numFmt numFmtId="172" formatCode="[$-41B]General"/>
    <numFmt numFmtId="173" formatCode="mmmm\ yyyy"/>
  </numFmts>
  <fonts count="78" x14ac:knownFonts="1">
    <font>
      <sz val="11"/>
      <color theme="1"/>
      <name val="Calibri"/>
      <family val="2"/>
      <charset val="238"/>
      <scheme val="minor"/>
    </font>
    <font>
      <sz val="11"/>
      <color theme="1"/>
      <name val="Calibri"/>
      <family val="2"/>
      <charset val="238"/>
      <scheme val="minor"/>
    </font>
    <font>
      <sz val="10"/>
      <name val="Arial"/>
      <family val="2"/>
    </font>
    <font>
      <sz val="10"/>
      <name val="Arial"/>
      <family val="2"/>
      <charset val="238"/>
    </font>
    <font>
      <sz val="11"/>
      <color theme="1"/>
      <name val="Arial Narrow"/>
      <family val="2"/>
      <charset val="238"/>
    </font>
    <font>
      <b/>
      <sz val="11"/>
      <color rgb="FF000000"/>
      <name val="Arial Narrow"/>
      <family val="2"/>
      <charset val="238"/>
    </font>
    <font>
      <i/>
      <sz val="11"/>
      <color theme="1"/>
      <name val="Arial Narrow"/>
      <family val="2"/>
      <charset val="238"/>
    </font>
    <font>
      <sz val="11"/>
      <name val="Arial Narrow"/>
      <family val="2"/>
      <charset val="238"/>
    </font>
    <font>
      <b/>
      <sz val="11"/>
      <color theme="1"/>
      <name val="Arial Narrow"/>
      <family val="2"/>
      <charset val="238"/>
    </font>
    <font>
      <b/>
      <sz val="10"/>
      <color rgb="FFFFFFFF"/>
      <name val="Arial Narrow"/>
      <family val="2"/>
      <charset val="238"/>
    </font>
    <font>
      <sz val="11"/>
      <color rgb="FF000000"/>
      <name val="Arial Narrow"/>
      <family val="2"/>
      <charset val="238"/>
    </font>
    <font>
      <i/>
      <sz val="11"/>
      <color rgb="FF000000"/>
      <name val="Arial Narrow"/>
      <family val="2"/>
      <charset val="238"/>
    </font>
    <font>
      <i/>
      <sz val="11"/>
      <name val="Arial Narrow"/>
      <family val="2"/>
      <charset val="238"/>
    </font>
    <font>
      <b/>
      <sz val="11"/>
      <color rgb="FFFF0000"/>
      <name val="Arial Narrow"/>
      <family val="2"/>
      <charset val="238"/>
    </font>
    <font>
      <b/>
      <sz val="11"/>
      <name val="Arial Narrow"/>
      <family val="2"/>
      <charset val="238"/>
    </font>
    <font>
      <b/>
      <sz val="11"/>
      <color rgb="FFFFFFFF"/>
      <name val="Arial Narrow"/>
      <family val="2"/>
      <charset val="238"/>
    </font>
    <font>
      <b/>
      <sz val="10"/>
      <name val="Arial Narrow"/>
      <family val="2"/>
      <charset val="238"/>
    </font>
    <font>
      <sz val="10"/>
      <name val="Arial Narrow"/>
      <family val="2"/>
      <charset val="238"/>
    </font>
    <font>
      <sz val="10"/>
      <color theme="1"/>
      <name val="Arial Narrow"/>
      <family val="2"/>
      <charset val="238"/>
    </font>
    <font>
      <i/>
      <sz val="10"/>
      <color theme="1"/>
      <name val="Arial Narrow"/>
      <family val="2"/>
      <charset val="238"/>
    </font>
    <font>
      <b/>
      <sz val="10"/>
      <color theme="1"/>
      <name val="Arial Narrow"/>
      <family val="2"/>
      <charset val="238"/>
    </font>
    <font>
      <b/>
      <sz val="10"/>
      <color rgb="FF000000"/>
      <name val="Arial Narrow"/>
      <family val="2"/>
      <charset val="238"/>
    </font>
    <font>
      <sz val="10"/>
      <color rgb="FF000000"/>
      <name val="Arial Narrow"/>
      <family val="2"/>
      <charset val="238"/>
    </font>
    <font>
      <i/>
      <sz val="10"/>
      <name val="Arial Narrow"/>
      <family val="2"/>
      <charset val="238"/>
    </font>
    <font>
      <sz val="12"/>
      <color theme="1"/>
      <name val="Arial Narrow"/>
      <family val="2"/>
      <charset val="238"/>
    </font>
    <font>
      <b/>
      <sz val="12"/>
      <color theme="1"/>
      <name val="Arial Narrow"/>
      <family val="2"/>
      <charset val="238"/>
    </font>
    <font>
      <b/>
      <sz val="12"/>
      <name val="Arial Narrow"/>
      <family val="2"/>
      <charset val="238"/>
    </font>
    <font>
      <sz val="12"/>
      <name val="Arial Narrow"/>
      <family val="2"/>
      <charset val="238"/>
    </font>
    <font>
      <i/>
      <sz val="12"/>
      <color theme="1"/>
      <name val="Arial Narrow"/>
      <family val="2"/>
      <charset val="238"/>
    </font>
    <font>
      <sz val="12"/>
      <color rgb="FF000000"/>
      <name val="Arial Narrow"/>
      <family val="2"/>
      <charset val="238"/>
    </font>
    <font>
      <i/>
      <sz val="12"/>
      <color rgb="FF000000"/>
      <name val="Arial Narrow"/>
      <family val="2"/>
      <charset val="238"/>
    </font>
    <font>
      <i/>
      <sz val="10"/>
      <color rgb="FF000000"/>
      <name val="Arial Narrow"/>
      <family val="2"/>
      <charset val="238"/>
    </font>
    <font>
      <b/>
      <sz val="11"/>
      <color rgb="FFFF3399"/>
      <name val="Arial Narrow"/>
      <family val="2"/>
      <charset val="238"/>
    </font>
    <font>
      <i/>
      <vertAlign val="superscript"/>
      <sz val="11"/>
      <color rgb="FF000000"/>
      <name val="Arial Narrow"/>
      <family val="2"/>
      <charset val="238"/>
    </font>
    <font>
      <i/>
      <sz val="11"/>
      <color rgb="FF000000"/>
      <name val="Symbol"/>
      <family val="1"/>
      <charset val="2"/>
    </font>
    <font>
      <b/>
      <sz val="11"/>
      <color rgb="FF333300"/>
      <name val="Arial Narrow"/>
      <family val="2"/>
      <charset val="238"/>
    </font>
    <font>
      <sz val="11"/>
      <color rgb="FF333300"/>
      <name val="Arial Narrow"/>
      <family val="2"/>
      <charset val="238"/>
    </font>
    <font>
      <sz val="10"/>
      <color rgb="FF333300"/>
      <name val="Arial Narrow"/>
      <family val="2"/>
      <charset val="238"/>
    </font>
    <font>
      <b/>
      <sz val="12"/>
      <color rgb="FF000000"/>
      <name val="Arial Narrow"/>
      <family val="2"/>
      <charset val="238"/>
    </font>
    <font>
      <b/>
      <i/>
      <sz val="11"/>
      <color theme="1"/>
      <name val="Arial Narrow"/>
      <family val="2"/>
      <charset val="238"/>
    </font>
    <font>
      <b/>
      <sz val="11"/>
      <color theme="0"/>
      <name val="Arial Narrow"/>
      <family val="2"/>
      <charset val="238"/>
    </font>
    <font>
      <b/>
      <u/>
      <sz val="11"/>
      <color rgb="FFB7194A"/>
      <name val="Arial Narrow"/>
      <family val="2"/>
      <charset val="238"/>
    </font>
    <font>
      <u/>
      <sz val="11"/>
      <color rgb="FFE85E89"/>
      <name val="Arial Narrow"/>
      <family val="2"/>
      <charset val="238"/>
    </font>
    <font>
      <sz val="11"/>
      <color theme="1" tint="0.499984740745262"/>
      <name val="Arial Narrow"/>
      <family val="2"/>
      <charset val="238"/>
    </font>
    <font>
      <b/>
      <sz val="11"/>
      <color theme="1"/>
      <name val="Calibri"/>
      <family val="2"/>
      <charset val="238"/>
      <scheme val="minor"/>
    </font>
    <font>
      <sz val="11"/>
      <color rgb="FFA7118A"/>
      <name val="Arial Narrow"/>
      <family val="2"/>
      <charset val="238"/>
    </font>
    <font>
      <sz val="11"/>
      <color rgb="FFFF0000"/>
      <name val="Arial Narrow"/>
      <family val="2"/>
      <charset val="238"/>
    </font>
    <font>
      <strike/>
      <sz val="11"/>
      <color rgb="FFFF0000"/>
      <name val="Arial Narrow"/>
      <family val="2"/>
      <charset val="238"/>
    </font>
    <font>
      <sz val="10"/>
      <name val="Arial CE"/>
    </font>
    <font>
      <b/>
      <sz val="14"/>
      <name val="Arial Narrow"/>
      <family val="2"/>
      <charset val="238"/>
    </font>
    <font>
      <b/>
      <vertAlign val="superscript"/>
      <sz val="11"/>
      <color rgb="FFFFFFFF"/>
      <name val="Arial Narrow"/>
      <family val="2"/>
      <charset val="238"/>
    </font>
    <font>
      <sz val="11"/>
      <color rgb="FF0070C0"/>
      <name val="Arial Narrow"/>
      <family val="2"/>
      <charset val="238"/>
    </font>
    <font>
      <sz val="8"/>
      <color indexed="8"/>
      <name val="Arial"/>
      <family val="2"/>
      <charset val="238"/>
    </font>
    <font>
      <sz val="11"/>
      <color rgb="FF002060"/>
      <name val="Arial Narrow"/>
      <family val="2"/>
      <charset val="238"/>
    </font>
    <font>
      <i/>
      <vertAlign val="superscript"/>
      <sz val="11"/>
      <name val="Arial Narrow"/>
      <family val="2"/>
      <charset val="238"/>
    </font>
    <font>
      <strike/>
      <sz val="11"/>
      <name val="Arial Narrow"/>
      <family val="2"/>
      <charset val="238"/>
    </font>
    <font>
      <sz val="11"/>
      <color rgb="FF000000"/>
      <name val="Calibri"/>
      <family val="2"/>
    </font>
    <font>
      <b/>
      <sz val="10.5"/>
      <color rgb="FFFFFFFF"/>
      <name val="Arial Narrow"/>
      <family val="2"/>
      <charset val="238"/>
    </font>
    <font>
      <b/>
      <sz val="10.5"/>
      <color rgb="FF000000"/>
      <name val="Arial Narrow"/>
      <family val="2"/>
      <charset val="238"/>
    </font>
    <font>
      <sz val="10.5"/>
      <color rgb="FF000000"/>
      <name val="Arial Narrow"/>
      <family val="2"/>
      <charset val="238"/>
    </font>
    <font>
      <sz val="9"/>
      <color rgb="FF000000"/>
      <name val="Arial Narrow"/>
      <family val="2"/>
      <charset val="238"/>
    </font>
    <font>
      <b/>
      <sz val="10"/>
      <name val="Arial Narrow"/>
      <family val="2"/>
    </font>
    <font>
      <b/>
      <sz val="10"/>
      <color rgb="FF333300"/>
      <name val="Arial Narrow"/>
      <family val="2"/>
      <charset val="238"/>
    </font>
    <font>
      <sz val="9"/>
      <color theme="1"/>
      <name val="Arial Narrow"/>
      <family val="2"/>
      <charset val="238"/>
    </font>
    <font>
      <b/>
      <i/>
      <sz val="10"/>
      <color rgb="FF000000"/>
      <name val="Arial Narrow"/>
      <family val="2"/>
      <charset val="238"/>
    </font>
    <font>
      <sz val="9.5"/>
      <color theme="1"/>
      <name val="Arial Narrow"/>
      <family val="2"/>
      <charset val="238"/>
    </font>
    <font>
      <i/>
      <sz val="11"/>
      <color rgb="FF0070C0"/>
      <name val="Arial Narrow"/>
      <family val="2"/>
      <charset val="238"/>
    </font>
    <font>
      <sz val="11"/>
      <name val="Calibri"/>
      <family val="2"/>
      <charset val="238"/>
      <scheme val="minor"/>
    </font>
    <font>
      <b/>
      <vertAlign val="superscript"/>
      <sz val="11"/>
      <color rgb="FF000000"/>
      <name val="Arial Narrow"/>
      <family val="2"/>
      <charset val="238"/>
    </font>
    <font>
      <vertAlign val="superscript"/>
      <sz val="11"/>
      <color rgb="FF000000"/>
      <name val="Arial Narrow"/>
      <family val="2"/>
      <charset val="238"/>
    </font>
    <font>
      <b/>
      <sz val="12"/>
      <color theme="1"/>
      <name val="Arial"/>
      <family val="2"/>
      <charset val="238"/>
    </font>
    <font>
      <b/>
      <sz val="9"/>
      <color rgb="FF000000"/>
      <name val="Arial Narrow"/>
      <family val="2"/>
      <charset val="238"/>
    </font>
    <font>
      <sz val="9"/>
      <color rgb="FF333300"/>
      <name val="Arial Narrow"/>
      <family val="2"/>
      <charset val="238"/>
    </font>
    <font>
      <sz val="8"/>
      <color theme="1"/>
      <name val="Arial Narrow"/>
      <family val="2"/>
      <charset val="238"/>
    </font>
    <font>
      <vertAlign val="superscript"/>
      <sz val="11"/>
      <name val="Arial Narrow"/>
      <family val="2"/>
      <charset val="238"/>
    </font>
    <font>
      <b/>
      <sz val="11"/>
      <name val="Calibri"/>
      <family val="2"/>
      <charset val="238"/>
      <scheme val="minor"/>
    </font>
    <font>
      <sz val="11"/>
      <name val="Calibri Light"/>
      <family val="2"/>
      <charset val="238"/>
      <scheme val="major"/>
    </font>
    <font>
      <b/>
      <sz val="11"/>
      <name val="Calibri Light"/>
      <family val="2"/>
      <charset val="238"/>
      <scheme val="major"/>
    </font>
  </fonts>
  <fills count="7">
    <fill>
      <patternFill patternType="none"/>
    </fill>
    <fill>
      <patternFill patternType="gray125"/>
    </fill>
    <fill>
      <patternFill patternType="solid">
        <fgColor theme="0"/>
        <bgColor indexed="64"/>
      </patternFill>
    </fill>
    <fill>
      <patternFill patternType="solid">
        <fgColor rgb="FFB7194A"/>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FCCFF"/>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medium">
        <color rgb="FFC00000"/>
      </left>
      <right/>
      <top style="medium">
        <color rgb="FFC00000"/>
      </top>
      <bottom/>
      <diagonal/>
    </border>
    <border>
      <left/>
      <right/>
      <top style="medium">
        <color rgb="FFC00000"/>
      </top>
      <bottom style="medium">
        <color rgb="FFFFFFFF"/>
      </bottom>
      <diagonal/>
    </border>
    <border>
      <left/>
      <right/>
      <top style="medium">
        <color rgb="FFC00000"/>
      </top>
      <bottom/>
      <diagonal/>
    </border>
    <border>
      <left/>
      <right style="medium">
        <color rgb="FFC00000"/>
      </right>
      <top style="medium">
        <color rgb="FFC0000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B7194A"/>
      </left>
      <right style="medium">
        <color rgb="FFB7194A"/>
      </right>
      <top style="medium">
        <color rgb="FFB7194A"/>
      </top>
      <bottom style="medium">
        <color rgb="FFB7194A"/>
      </bottom>
      <diagonal/>
    </border>
    <border>
      <left/>
      <right style="medium">
        <color rgb="FFB7194A"/>
      </right>
      <top style="medium">
        <color rgb="FFB7194A"/>
      </top>
      <bottom style="medium">
        <color rgb="FFB7194A"/>
      </bottom>
      <diagonal/>
    </border>
    <border>
      <left style="medium">
        <color rgb="FFB7194A"/>
      </left>
      <right style="medium">
        <color rgb="FFB7194A"/>
      </right>
      <top/>
      <bottom style="medium">
        <color rgb="FFB7194A"/>
      </bottom>
      <diagonal/>
    </border>
    <border>
      <left/>
      <right style="medium">
        <color rgb="FFB7194A"/>
      </right>
      <top/>
      <bottom style="medium">
        <color rgb="FFB7194A"/>
      </bottom>
      <diagonal/>
    </border>
    <border>
      <left style="medium">
        <color rgb="FFB7194A"/>
      </left>
      <right style="medium">
        <color rgb="FFB7194A"/>
      </right>
      <top style="medium">
        <color rgb="FFB7194A"/>
      </top>
      <bottom/>
      <diagonal/>
    </border>
    <border>
      <left style="medium">
        <color rgb="FFB7194A"/>
      </left>
      <right/>
      <top style="medium">
        <color rgb="FFB7194A"/>
      </top>
      <bottom/>
      <diagonal/>
    </border>
    <border>
      <left/>
      <right/>
      <top style="medium">
        <color rgb="FFB7194A"/>
      </top>
      <bottom/>
      <diagonal/>
    </border>
    <border>
      <left/>
      <right style="medium">
        <color rgb="FFB7194A"/>
      </right>
      <top/>
      <bottom/>
      <diagonal/>
    </border>
    <border>
      <left/>
      <right/>
      <top/>
      <bottom style="medium">
        <color rgb="FFB7194A"/>
      </bottom>
      <diagonal/>
    </border>
    <border>
      <left style="medium">
        <color rgb="FFB7194A"/>
      </left>
      <right style="medium">
        <color rgb="FFB7194A"/>
      </right>
      <top/>
      <bottom/>
      <diagonal/>
    </border>
    <border>
      <left style="medium">
        <color rgb="FFB7194A"/>
      </left>
      <right/>
      <top/>
      <bottom/>
      <diagonal/>
    </border>
    <border>
      <left style="medium">
        <color rgb="FFB7194A"/>
      </left>
      <right/>
      <top/>
      <bottom style="medium">
        <color rgb="FFB7194A"/>
      </bottom>
      <diagonal/>
    </border>
    <border>
      <left style="medium">
        <color rgb="FFB7194A"/>
      </left>
      <right/>
      <top style="medium">
        <color rgb="FFB7194A"/>
      </top>
      <bottom style="thin">
        <color theme="0"/>
      </bottom>
      <diagonal/>
    </border>
    <border>
      <left/>
      <right/>
      <top style="medium">
        <color rgb="FFB7194A"/>
      </top>
      <bottom style="thin">
        <color theme="0"/>
      </bottom>
      <diagonal/>
    </border>
    <border>
      <left/>
      <right style="medium">
        <color rgb="FFB7194A"/>
      </right>
      <top style="medium">
        <color rgb="FFB7194A"/>
      </top>
      <bottom style="thin">
        <color theme="0"/>
      </bottom>
      <diagonal/>
    </border>
    <border>
      <left style="thin">
        <color theme="0"/>
      </left>
      <right style="thin">
        <color theme="0"/>
      </right>
      <top style="thin">
        <color theme="0"/>
      </top>
      <bottom/>
      <diagonal/>
    </border>
    <border>
      <left style="thin">
        <color theme="0"/>
      </left>
      <right style="medium">
        <color rgb="FFB7194A"/>
      </right>
      <top style="thin">
        <color theme="0"/>
      </top>
      <bottom/>
      <diagonal/>
    </border>
    <border>
      <left style="medium">
        <color rgb="FFFFFFFF"/>
      </left>
      <right style="medium">
        <color rgb="FFB7194A"/>
      </right>
      <top/>
      <bottom style="medium">
        <color rgb="FFB7194A"/>
      </bottom>
      <diagonal/>
    </border>
    <border>
      <left style="medium">
        <color rgb="FFB7194A"/>
      </left>
      <right style="thin">
        <color theme="0"/>
      </right>
      <top/>
      <bottom style="medium">
        <color rgb="FFB7194A"/>
      </bottom>
      <diagonal/>
    </border>
    <border>
      <left style="thin">
        <color rgb="FFB7194A"/>
      </left>
      <right style="thin">
        <color rgb="FFB7194A"/>
      </right>
      <top style="thin">
        <color rgb="FFB7194A"/>
      </top>
      <bottom style="thin">
        <color rgb="FFB7194A"/>
      </bottom>
      <diagonal/>
    </border>
    <border>
      <left style="thin">
        <color rgb="FFB7194A"/>
      </left>
      <right/>
      <top style="thin">
        <color rgb="FFB7194A"/>
      </top>
      <bottom style="thin">
        <color rgb="FFB7194A"/>
      </bottom>
      <diagonal/>
    </border>
    <border>
      <left/>
      <right style="thin">
        <color rgb="FFB7194A"/>
      </right>
      <top style="thin">
        <color rgb="FFB7194A"/>
      </top>
      <bottom style="thin">
        <color rgb="FFB7194A"/>
      </bottom>
      <diagonal/>
    </border>
    <border>
      <left/>
      <right style="medium">
        <color rgb="FFB7194A"/>
      </right>
      <top style="medium">
        <color rgb="FFB7194A"/>
      </top>
      <bottom/>
      <diagonal/>
    </border>
    <border>
      <left style="medium">
        <color rgb="FFB7194A"/>
      </left>
      <right/>
      <top style="medium">
        <color rgb="FFB7194A"/>
      </top>
      <bottom style="medium">
        <color rgb="FFB7194A"/>
      </bottom>
      <diagonal/>
    </border>
    <border>
      <left/>
      <right/>
      <top style="medium">
        <color rgb="FFB7194A"/>
      </top>
      <bottom style="medium">
        <color rgb="FFB7194A"/>
      </bottom>
      <diagonal/>
    </border>
    <border>
      <left/>
      <right style="thin">
        <color theme="0"/>
      </right>
      <top style="medium">
        <color rgb="FFB7194A"/>
      </top>
      <bottom/>
      <diagonal/>
    </border>
    <border>
      <left style="medium">
        <color rgb="FFB7194A"/>
      </left>
      <right/>
      <top/>
      <bottom style="thin">
        <color rgb="FFB7194A"/>
      </bottom>
      <diagonal/>
    </border>
    <border>
      <left/>
      <right style="thin">
        <color theme="0"/>
      </right>
      <top/>
      <bottom style="thin">
        <color rgb="FFB7194A"/>
      </bottom>
      <diagonal/>
    </border>
    <border>
      <left style="thin">
        <color rgb="FFB7194A"/>
      </left>
      <right style="thin">
        <color rgb="FFB7194A"/>
      </right>
      <top/>
      <bottom style="thin">
        <color rgb="FFB7194A"/>
      </bottom>
      <diagonal/>
    </border>
    <border>
      <left style="thin">
        <color rgb="FFB7194A"/>
      </left>
      <right style="thin">
        <color rgb="FFB7194A"/>
      </right>
      <top style="thin">
        <color rgb="FFB7194A"/>
      </top>
      <bottom/>
      <diagonal/>
    </border>
    <border>
      <left style="medium">
        <color rgb="FFB7194A"/>
      </left>
      <right style="medium">
        <color rgb="FFB7194A"/>
      </right>
      <top style="medium">
        <color rgb="FFB7194A"/>
      </top>
      <bottom style="thin">
        <color theme="0"/>
      </bottom>
      <diagonal/>
    </border>
    <border>
      <left style="thin">
        <color theme="0"/>
      </left>
      <right style="medium">
        <color rgb="FFB7194A"/>
      </right>
      <top style="thin">
        <color theme="0"/>
      </top>
      <bottom style="medium">
        <color rgb="FFB7194A"/>
      </bottom>
      <diagonal/>
    </border>
    <border>
      <left style="thin">
        <color theme="0"/>
      </left>
      <right/>
      <top style="thin">
        <color theme="0"/>
      </top>
      <bottom style="medium">
        <color rgb="FFB7194A"/>
      </bottom>
      <diagonal/>
    </border>
    <border>
      <left style="medium">
        <color rgb="FFC00000"/>
      </left>
      <right/>
      <top/>
      <bottom style="medium">
        <color rgb="FFB7194A"/>
      </bottom>
      <diagonal/>
    </border>
    <border>
      <left style="medium">
        <color rgb="FFB7194A"/>
      </left>
      <right/>
      <top style="medium">
        <color rgb="FFB7194A"/>
      </top>
      <bottom style="medium">
        <color rgb="FFFFFFFF"/>
      </bottom>
      <diagonal/>
    </border>
    <border>
      <left/>
      <right style="medium">
        <color rgb="FFB7194A"/>
      </right>
      <top style="medium">
        <color rgb="FFB7194A"/>
      </top>
      <bottom style="medium">
        <color rgb="FFFFFFFF"/>
      </bottom>
      <diagonal/>
    </border>
    <border>
      <left/>
      <right style="medium">
        <color rgb="FFC00000"/>
      </right>
      <top/>
      <bottom/>
      <diagonal/>
    </border>
    <border>
      <left/>
      <right style="thin">
        <color theme="0"/>
      </right>
      <top style="medium">
        <color rgb="FFB7194A"/>
      </top>
      <bottom style="thin">
        <color theme="0"/>
      </bottom>
      <diagonal/>
    </border>
    <border>
      <left style="thin">
        <color theme="0"/>
      </left>
      <right/>
      <top style="medium">
        <color rgb="FFB7194A"/>
      </top>
      <bottom style="thin">
        <color theme="0"/>
      </bottom>
      <diagonal/>
    </border>
    <border>
      <left style="medium">
        <color rgb="FFB7194A"/>
      </left>
      <right style="medium">
        <color rgb="FFB7194A"/>
      </right>
      <top style="thin">
        <color theme="0"/>
      </top>
      <bottom style="medium">
        <color rgb="FFB7194A"/>
      </bottom>
      <diagonal/>
    </border>
    <border>
      <left style="thin">
        <color theme="0"/>
      </left>
      <right style="medium">
        <color rgb="FFB7194A"/>
      </right>
      <top style="medium">
        <color rgb="FFB7194A"/>
      </top>
      <bottom style="medium">
        <color rgb="FFB7194A"/>
      </bottom>
      <diagonal/>
    </border>
    <border>
      <left style="thin">
        <color theme="0"/>
      </left>
      <right style="medium">
        <color rgb="FFB7194A"/>
      </right>
      <top/>
      <bottom style="medium">
        <color rgb="FFB7194A"/>
      </bottom>
      <diagonal/>
    </border>
    <border>
      <left style="thin">
        <color theme="0"/>
      </left>
      <right/>
      <top style="medium">
        <color rgb="FFB7194A"/>
      </top>
      <bottom/>
      <diagonal/>
    </border>
    <border>
      <left style="thin">
        <color theme="0"/>
      </left>
      <right/>
      <top/>
      <bottom style="medium">
        <color rgb="FFB7194A"/>
      </bottom>
      <diagonal/>
    </border>
    <border>
      <left style="medium">
        <color rgb="FFB7194A"/>
      </left>
      <right style="thin">
        <color theme="0"/>
      </right>
      <top style="medium">
        <color rgb="FFB7194A"/>
      </top>
      <bottom/>
      <diagonal/>
    </border>
    <border>
      <left style="thin">
        <color theme="0"/>
      </left>
      <right/>
      <top/>
      <bottom/>
      <diagonal/>
    </border>
    <border>
      <left/>
      <right/>
      <top style="thin">
        <color theme="0"/>
      </top>
      <bottom/>
      <diagonal/>
    </border>
    <border>
      <left style="thin">
        <color theme="0"/>
      </left>
      <right style="thin">
        <color theme="0"/>
      </right>
      <top style="medium">
        <color rgb="FFB7194A"/>
      </top>
      <bottom/>
      <diagonal/>
    </border>
    <border>
      <left style="thin">
        <color theme="0"/>
      </left>
      <right style="thin">
        <color theme="0"/>
      </right>
      <top/>
      <bottom style="medium">
        <color rgb="FFB7194A"/>
      </bottom>
      <diagonal/>
    </border>
    <border>
      <left style="thin">
        <color theme="0"/>
      </left>
      <right style="thin">
        <color theme="0"/>
      </right>
      <top style="thin">
        <color theme="0"/>
      </top>
      <bottom style="medium">
        <color rgb="FFB7194A"/>
      </bottom>
      <diagonal/>
    </border>
    <border>
      <left/>
      <right/>
      <top style="thin">
        <color theme="0"/>
      </top>
      <bottom style="medium">
        <color rgb="FFB7194A"/>
      </bottom>
      <diagonal/>
    </border>
    <border>
      <left style="medium">
        <color rgb="FFB7194A"/>
      </left>
      <right style="medium">
        <color rgb="FFB7194A"/>
      </right>
      <top/>
      <bottom style="medium">
        <color rgb="FFC00000"/>
      </bottom>
      <diagonal/>
    </border>
    <border>
      <left/>
      <right style="medium">
        <color rgb="FFB7194A"/>
      </right>
      <top/>
      <bottom style="medium">
        <color rgb="FFC00000"/>
      </bottom>
      <diagonal/>
    </border>
    <border>
      <left/>
      <right style="medium">
        <color rgb="FFC00000"/>
      </right>
      <top/>
      <bottom style="medium">
        <color rgb="FFC00000"/>
      </bottom>
      <diagonal/>
    </border>
    <border>
      <left style="thin">
        <color theme="0"/>
      </left>
      <right style="thin">
        <color rgb="FFB7194A"/>
      </right>
      <top style="thin">
        <color rgb="FFB7194A"/>
      </top>
      <bottom style="thin">
        <color rgb="FFB7194A"/>
      </bottom>
      <diagonal/>
    </border>
    <border>
      <left style="thin">
        <color rgb="FFB7194A"/>
      </left>
      <right style="thin">
        <color theme="0"/>
      </right>
      <top style="thin">
        <color rgb="FFB7194A"/>
      </top>
      <bottom style="thin">
        <color rgb="FFB7194A"/>
      </bottom>
      <diagonal/>
    </border>
    <border>
      <left/>
      <right/>
      <top style="thin">
        <color rgb="FFB7194A"/>
      </top>
      <bottom style="thin">
        <color rgb="FFB7194A"/>
      </bottom>
      <diagonal/>
    </border>
    <border>
      <left style="thin">
        <color theme="0"/>
      </left>
      <right style="thin">
        <color rgb="FFB7194A"/>
      </right>
      <top style="thin">
        <color theme="0"/>
      </top>
      <bottom style="thin">
        <color rgb="FFB7194A"/>
      </bottom>
      <diagonal/>
    </border>
    <border>
      <left style="thin">
        <color theme="0"/>
      </left>
      <right style="thin">
        <color theme="0"/>
      </right>
      <top style="thin">
        <color theme="0"/>
      </top>
      <bottom style="thin">
        <color rgb="FFB7194A"/>
      </bottom>
      <diagonal/>
    </border>
    <border>
      <left style="thin">
        <color rgb="FFB7194A"/>
      </left>
      <right style="thin">
        <color theme="0"/>
      </right>
      <top style="thin">
        <color theme="0"/>
      </top>
      <bottom style="thin">
        <color rgb="FFB7194A"/>
      </bottom>
      <diagonal/>
    </border>
    <border>
      <left style="thin">
        <color theme="0"/>
      </left>
      <right style="thin">
        <color rgb="FFB7194A"/>
      </right>
      <top style="thin">
        <color theme="0"/>
      </top>
      <bottom style="thin">
        <color theme="0"/>
      </bottom>
      <diagonal/>
    </border>
    <border>
      <left style="thin">
        <color theme="0"/>
      </left>
      <right style="thin">
        <color theme="0"/>
      </right>
      <top style="thin">
        <color theme="0"/>
      </top>
      <bottom style="thin">
        <color theme="0"/>
      </bottom>
      <diagonal/>
    </border>
    <border>
      <left style="thin">
        <color rgb="FFB7194A"/>
      </left>
      <right style="thin">
        <color theme="0"/>
      </right>
      <top style="thin">
        <color theme="0"/>
      </top>
      <bottom style="thin">
        <color theme="0"/>
      </bottom>
      <diagonal/>
    </border>
    <border>
      <left style="thin">
        <color theme="0"/>
      </left>
      <right style="thin">
        <color rgb="FFB7194A"/>
      </right>
      <top style="thin">
        <color rgb="FFB7194A"/>
      </top>
      <bottom style="thin">
        <color theme="0"/>
      </bottom>
      <diagonal/>
    </border>
    <border>
      <left style="thin">
        <color theme="0"/>
      </left>
      <right style="thin">
        <color theme="0"/>
      </right>
      <top style="thin">
        <color rgb="FFB7194A"/>
      </top>
      <bottom style="thin">
        <color theme="0"/>
      </bottom>
      <diagonal/>
    </border>
    <border>
      <left style="thin">
        <color rgb="FFB7194A"/>
      </left>
      <right style="thin">
        <color theme="0"/>
      </right>
      <top style="thin">
        <color rgb="FFB7194A"/>
      </top>
      <bottom style="thin">
        <color theme="0"/>
      </bottom>
      <diagonal/>
    </border>
    <border>
      <left style="medium">
        <color rgb="FFB7194A"/>
      </left>
      <right/>
      <top style="medium">
        <color rgb="FFB7194A"/>
      </top>
      <bottom style="thin">
        <color indexed="64"/>
      </bottom>
      <diagonal/>
    </border>
    <border>
      <left/>
      <right style="medium">
        <color rgb="FFB7194A"/>
      </right>
      <top style="medium">
        <color rgb="FFB7194A"/>
      </top>
      <bottom style="thin">
        <color indexed="64"/>
      </bottom>
      <diagonal/>
    </border>
    <border>
      <left/>
      <right style="medium">
        <color rgb="FFFFFFFF"/>
      </right>
      <top style="medium">
        <color rgb="FFB7194A"/>
      </top>
      <bottom style="medium">
        <color rgb="FFB7194A"/>
      </bottom>
      <diagonal/>
    </border>
    <border>
      <left style="medium">
        <color rgb="FFB7194A"/>
      </left>
      <right style="medium">
        <color rgb="FFFFFFFF"/>
      </right>
      <top style="medium">
        <color rgb="FFB7194A"/>
      </top>
      <bottom style="medium">
        <color rgb="FFB7194A"/>
      </bottom>
      <diagonal/>
    </border>
    <border>
      <left style="medium">
        <color rgb="FFB7194A"/>
      </left>
      <right style="medium">
        <color rgb="FFB7194A"/>
      </right>
      <top style="thin">
        <color rgb="FFB7194A"/>
      </top>
      <bottom style="medium">
        <color rgb="FFB7194A"/>
      </bottom>
      <diagonal/>
    </border>
  </borders>
  <cellStyleXfs count="27">
    <xf numFmtId="0" fontId="0" fillId="0" borderId="0"/>
    <xf numFmtId="9" fontId="1" fillId="0" borderId="0" applyFont="0" applyFill="0" applyBorder="0" applyAlignment="0" applyProtection="0"/>
    <xf numFmtId="0" fontId="2" fillId="0" borderId="0"/>
    <xf numFmtId="0" fontId="41" fillId="0" borderId="0" applyNumberFormat="0" applyFill="0" applyBorder="0" applyAlignment="0" applyProtection="0"/>
    <xf numFmtId="0" fontId="2" fillId="0" borderId="0"/>
    <xf numFmtId="9" fontId="2" fillId="0" borderId="0" applyFont="0" applyFill="0" applyBorder="0" applyAlignment="0" applyProtection="0"/>
    <xf numFmtId="0" fontId="3" fillId="0" borderId="0"/>
    <xf numFmtId="0" fontId="3" fillId="0" borderId="0"/>
    <xf numFmtId="0" fontId="3"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0" fontId="9" fillId="3" borderId="10" applyFont="0" applyFill="0" applyBorder="0" applyAlignment="0">
      <alignment horizontal="center" vertical="center" wrapText="1"/>
    </xf>
    <xf numFmtId="0" fontId="42" fillId="0" borderId="0" applyNumberFormat="0" applyFill="0" applyBorder="0" applyAlignment="0" applyProtection="0"/>
    <xf numFmtId="0" fontId="2" fillId="0" borderId="0"/>
    <xf numFmtId="0" fontId="1" fillId="0" borderId="0"/>
    <xf numFmtId="9" fontId="1" fillId="0" borderId="0" applyFont="0" applyFill="0" applyBorder="0" applyAlignment="0" applyProtection="0"/>
    <xf numFmtId="0" fontId="2" fillId="0" borderId="0"/>
    <xf numFmtId="0" fontId="48" fillId="0" borderId="0"/>
    <xf numFmtId="0" fontId="48" fillId="0" borderId="0"/>
    <xf numFmtId="0" fontId="3" fillId="0" borderId="0"/>
    <xf numFmtId="172" fontId="56" fillId="0" borderId="0"/>
    <xf numFmtId="0" fontId="3" fillId="0" borderId="0"/>
    <xf numFmtId="0" fontId="1" fillId="0" borderId="0"/>
  </cellStyleXfs>
  <cellXfs count="725">
    <xf numFmtId="0" fontId="0" fillId="0" borderId="0" xfId="0"/>
    <xf numFmtId="0" fontId="4" fillId="0" borderId="0" xfId="0" applyFont="1"/>
    <xf numFmtId="0" fontId="5" fillId="0" borderId="0" xfId="0" applyFont="1" applyAlignment="1">
      <alignment horizontal="left" vertical="center"/>
    </xf>
    <xf numFmtId="0" fontId="6" fillId="0" borderId="0" xfId="0" applyFont="1"/>
    <xf numFmtId="0" fontId="4" fillId="0" borderId="1" xfId="0" applyFont="1" applyBorder="1"/>
    <xf numFmtId="0" fontId="4" fillId="0" borderId="13" xfId="0" applyFont="1" applyBorder="1" applyAlignment="1">
      <alignment vertical="center"/>
    </xf>
    <xf numFmtId="0" fontId="4" fillId="0" borderId="12" xfId="0" applyFont="1" applyBorder="1" applyAlignment="1">
      <alignment horizontal="justify" vertical="center"/>
    </xf>
    <xf numFmtId="0" fontId="8" fillId="0" borderId="0" xfId="0" applyFont="1" applyAlignment="1">
      <alignment horizontal="left" vertical="center"/>
    </xf>
    <xf numFmtId="3" fontId="4" fillId="0" borderId="0" xfId="0" applyNumberFormat="1" applyFont="1"/>
    <xf numFmtId="0" fontId="11" fillId="0" borderId="0" xfId="0" applyFont="1" applyAlignment="1">
      <alignment horizontal="justify" vertical="center"/>
    </xf>
    <xf numFmtId="166" fontId="4" fillId="0" borderId="0" xfId="1" applyNumberFormat="1" applyFont="1"/>
    <xf numFmtId="0" fontId="7" fillId="0" borderId="1" xfId="2" applyFont="1" applyBorder="1"/>
    <xf numFmtId="0" fontId="8" fillId="0" borderId="0" xfId="0" applyFont="1"/>
    <xf numFmtId="0" fontId="16" fillId="0" borderId="0" xfId="0" applyFont="1" applyAlignment="1">
      <alignment vertical="center"/>
    </xf>
    <xf numFmtId="0" fontId="16" fillId="0" borderId="0" xfId="0" applyFont="1" applyAlignment="1">
      <alignment horizontal="right" vertical="center"/>
    </xf>
    <xf numFmtId="0" fontId="17" fillId="0" borderId="0" xfId="0" applyFont="1" applyAlignment="1">
      <alignment horizontal="right" vertical="center"/>
    </xf>
    <xf numFmtId="0" fontId="10" fillId="0" borderId="12" xfId="0" applyFont="1" applyBorder="1" applyAlignment="1">
      <alignment horizontal="justify" vertical="center"/>
    </xf>
    <xf numFmtId="0" fontId="15" fillId="3" borderId="10"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5" fillId="0" borderId="12" xfId="0" applyFont="1" applyBorder="1" applyAlignment="1">
      <alignment horizontal="justify" vertical="center"/>
    </xf>
    <xf numFmtId="0" fontId="5" fillId="0" borderId="13" xfId="0" applyFont="1" applyBorder="1" applyAlignment="1">
      <alignment horizontal="center" vertical="center" wrapText="1"/>
    </xf>
    <xf numFmtId="0" fontId="10" fillId="0" borderId="13" xfId="0" applyFont="1" applyBorder="1" applyAlignment="1">
      <alignment horizontal="center" vertical="center"/>
    </xf>
    <xf numFmtId="2" fontId="4" fillId="0" borderId="0" xfId="0" applyNumberFormat="1" applyFont="1"/>
    <xf numFmtId="0" fontId="4" fillId="0" borderId="0" xfId="0" applyFont="1" applyAlignment="1">
      <alignment wrapText="1"/>
    </xf>
    <xf numFmtId="0" fontId="7" fillId="0" borderId="6" xfId="2" applyFont="1" applyBorder="1"/>
    <xf numFmtId="3" fontId="4" fillId="0" borderId="1" xfId="0" applyNumberFormat="1" applyFont="1" applyBorder="1"/>
    <xf numFmtId="3" fontId="4" fillId="0" borderId="0" xfId="1" applyNumberFormat="1" applyFont="1"/>
    <xf numFmtId="0" fontId="15" fillId="3" borderId="13" xfId="0" applyFont="1" applyFill="1" applyBorder="1" applyAlignment="1">
      <alignment horizontal="center" vertical="center"/>
    </xf>
    <xf numFmtId="0" fontId="8" fillId="0" borderId="12" xfId="0" applyFont="1" applyBorder="1" applyAlignment="1">
      <alignment horizontal="justify" vertical="center"/>
    </xf>
    <xf numFmtId="0" fontId="4" fillId="0" borderId="12" xfId="0" applyFont="1" applyBorder="1" applyAlignment="1">
      <alignment horizontal="justify" vertical="center" wrapText="1"/>
    </xf>
    <xf numFmtId="0" fontId="4" fillId="0" borderId="12" xfId="0" applyFont="1" applyBorder="1" applyAlignment="1">
      <alignment horizontal="left" vertical="center" wrapText="1"/>
    </xf>
    <xf numFmtId="167" fontId="10" fillId="0" borderId="13" xfId="0" applyNumberFormat="1" applyFont="1" applyBorder="1" applyAlignment="1">
      <alignment horizontal="center" vertical="center"/>
    </xf>
    <xf numFmtId="0" fontId="4" fillId="2" borderId="13" xfId="0" applyFont="1" applyFill="1" applyBorder="1" applyAlignment="1">
      <alignment horizontal="right" vertical="center"/>
    </xf>
    <xf numFmtId="0" fontId="14" fillId="0" borderId="27" xfId="0" applyFont="1" applyBorder="1" applyAlignment="1">
      <alignment horizontal="center" vertical="center"/>
    </xf>
    <xf numFmtId="0" fontId="15" fillId="3" borderId="28" xfId="0" applyFont="1" applyFill="1" applyBorder="1" applyAlignment="1">
      <alignment horizontal="center" vertical="center"/>
    </xf>
    <xf numFmtId="0" fontId="17" fillId="0" borderId="0" xfId="4" applyFont="1"/>
    <xf numFmtId="0" fontId="16" fillId="0" borderId="0" xfId="4" applyFont="1"/>
    <xf numFmtId="0" fontId="17" fillId="0" borderId="0" xfId="2" applyFont="1"/>
    <xf numFmtId="0" fontId="16" fillId="0" borderId="1" xfId="4" applyFont="1" applyBorder="1" applyAlignment="1">
      <alignment horizontal="center"/>
    </xf>
    <xf numFmtId="0" fontId="17" fillId="0" borderId="1" xfId="2" applyFont="1" applyBorder="1"/>
    <xf numFmtId="4" fontId="17" fillId="0" borderId="0" xfId="2" applyNumberFormat="1" applyFont="1"/>
    <xf numFmtId="0" fontId="19" fillId="0" borderId="0" xfId="0" applyFont="1"/>
    <xf numFmtId="0" fontId="20" fillId="0" borderId="0" xfId="0" applyFont="1" applyAlignment="1">
      <alignment horizontal="left" vertical="center"/>
    </xf>
    <xf numFmtId="0" fontId="18" fillId="0" borderId="0" xfId="0" applyFont="1"/>
    <xf numFmtId="0" fontId="17" fillId="0" borderId="0" xfId="4" applyFont="1" applyAlignment="1">
      <alignment wrapText="1"/>
    </xf>
    <xf numFmtId="0" fontId="23" fillId="0" borderId="0" xfId="4" applyFont="1"/>
    <xf numFmtId="0" fontId="9" fillId="3" borderId="0" xfId="0" applyFont="1" applyFill="1" applyAlignment="1">
      <alignment horizontal="center" vertical="center"/>
    </xf>
    <xf numFmtId="0" fontId="24" fillId="0" borderId="0" xfId="0" applyFont="1"/>
    <xf numFmtId="0" fontId="26" fillId="0" borderId="1" xfId="8" applyFont="1" applyBorder="1" applyAlignment="1">
      <alignment vertical="center"/>
    </xf>
    <xf numFmtId="0" fontId="26" fillId="0" borderId="1" xfId="8" applyFont="1" applyBorder="1" applyAlignment="1">
      <alignment horizontal="center" vertical="center"/>
    </xf>
    <xf numFmtId="0" fontId="27" fillId="0" borderId="1" xfId="8" applyFont="1" applyBorder="1" applyAlignment="1">
      <alignment horizontal="center" vertical="center"/>
    </xf>
    <xf numFmtId="3" fontId="24" fillId="0" borderId="0" xfId="0" applyNumberFormat="1" applyFont="1"/>
    <xf numFmtId="0" fontId="24" fillId="0" borderId="1" xfId="0" applyFont="1" applyBorder="1" applyAlignment="1">
      <alignment horizontal="center"/>
    </xf>
    <xf numFmtId="3" fontId="24" fillId="0" borderId="1" xfId="0" applyNumberFormat="1" applyFont="1" applyBorder="1"/>
    <xf numFmtId="0" fontId="17" fillId="0" borderId="0" xfId="8" applyFont="1"/>
    <xf numFmtId="4" fontId="24" fillId="0" borderId="0" xfId="0" applyNumberFormat="1" applyFont="1"/>
    <xf numFmtId="2" fontId="24" fillId="0" borderId="0" xfId="0" applyNumberFormat="1" applyFont="1"/>
    <xf numFmtId="0" fontId="24" fillId="0" borderId="0" xfId="0" applyFont="1" applyAlignment="1">
      <alignment horizontal="center"/>
    </xf>
    <xf numFmtId="0" fontId="24" fillId="0" borderId="0" xfId="0" applyFont="1" applyAlignment="1">
      <alignment horizontal="center" vertical="center"/>
    </xf>
    <xf numFmtId="0" fontId="11" fillId="0" borderId="0" xfId="0" applyFont="1" applyAlignment="1">
      <alignment horizontal="left" vertical="center"/>
    </xf>
    <xf numFmtId="0" fontId="6" fillId="0" borderId="0" xfId="0" applyFont="1" applyAlignment="1">
      <alignment horizontal="left" vertical="center"/>
    </xf>
    <xf numFmtId="0" fontId="4" fillId="0" borderId="0" xfId="0" applyFont="1" applyAlignment="1">
      <alignment vertical="center" wrapText="1"/>
    </xf>
    <xf numFmtId="0" fontId="8" fillId="0" borderId="0" xfId="0" applyFont="1" applyAlignment="1">
      <alignment horizontal="left"/>
    </xf>
    <xf numFmtId="0" fontId="8" fillId="0" borderId="1" xfId="0" applyFont="1" applyBorder="1"/>
    <xf numFmtId="0" fontId="7" fillId="0" borderId="0" xfId="0" applyFont="1"/>
    <xf numFmtId="9" fontId="4" fillId="0" borderId="0" xfId="1" applyFont="1"/>
    <xf numFmtId="0" fontId="15" fillId="3" borderId="13" xfId="0" applyFont="1" applyFill="1" applyBorder="1" applyAlignment="1">
      <alignment horizontal="center" vertical="center" wrapText="1"/>
    </xf>
    <xf numFmtId="0" fontId="8" fillId="0" borderId="12" xfId="0" applyFont="1" applyBorder="1" applyAlignment="1">
      <alignment horizontal="justify" vertical="center" wrapText="1"/>
    </xf>
    <xf numFmtId="0" fontId="31" fillId="0" borderId="0" xfId="0" applyFont="1" applyAlignment="1">
      <alignment horizontal="justify" vertical="center"/>
    </xf>
    <xf numFmtId="0" fontId="9" fillId="3" borderId="3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8" fillId="0" borderId="12" xfId="0" applyFont="1" applyBorder="1" applyAlignment="1">
      <alignment horizontal="left" vertical="center"/>
    </xf>
    <xf numFmtId="0" fontId="8" fillId="0" borderId="13" xfId="0" applyFont="1" applyBorder="1" applyAlignment="1">
      <alignment horizontal="center" vertical="center"/>
    </xf>
    <xf numFmtId="0" fontId="4" fillId="0" borderId="12" xfId="0" applyFont="1" applyBorder="1" applyAlignment="1">
      <alignment horizontal="left" vertical="center"/>
    </xf>
    <xf numFmtId="0" fontId="4" fillId="0" borderId="13" xfId="0" applyFont="1" applyBorder="1" applyAlignment="1">
      <alignment horizontal="center" vertical="center"/>
    </xf>
    <xf numFmtId="0" fontId="20" fillId="0" borderId="12" xfId="0" applyFont="1" applyBorder="1" applyAlignment="1">
      <alignment horizontal="justify" vertical="center"/>
    </xf>
    <xf numFmtId="10" fontId="4" fillId="0" borderId="0" xfId="1" applyNumberFormat="1" applyFont="1" applyBorder="1"/>
    <xf numFmtId="169" fontId="4" fillId="0" borderId="0" xfId="14" applyNumberFormat="1" applyFont="1" applyBorder="1"/>
    <xf numFmtId="0" fontId="14" fillId="0" borderId="0" xfId="7" applyFont="1" applyAlignment="1" applyProtection="1">
      <alignment vertical="center"/>
      <protection hidden="1"/>
    </xf>
    <xf numFmtId="3" fontId="6" fillId="0" borderId="0" xfId="0" applyNumberFormat="1" applyFont="1"/>
    <xf numFmtId="0" fontId="14" fillId="0" borderId="0" xfId="0" applyFont="1"/>
    <xf numFmtId="0" fontId="32" fillId="0" borderId="0" xfId="0" applyFont="1"/>
    <xf numFmtId="0" fontId="4" fillId="0" borderId="0" xfId="14" applyNumberFormat="1" applyFont="1" applyBorder="1"/>
    <xf numFmtId="0" fontId="7" fillId="0" borderId="0" xfId="7" applyFont="1" applyAlignment="1">
      <alignment vertical="center"/>
    </xf>
    <xf numFmtId="0" fontId="15" fillId="3" borderId="10" xfId="0" applyFont="1" applyFill="1" applyBorder="1" applyAlignment="1">
      <alignment horizontal="left" vertical="center"/>
    </xf>
    <xf numFmtId="0" fontId="10" fillId="0" borderId="12" xfId="0" applyFont="1" applyBorder="1" applyAlignment="1">
      <alignment horizontal="left" vertical="center"/>
    </xf>
    <xf numFmtId="3" fontId="4" fillId="0" borderId="13" xfId="0" applyNumberFormat="1" applyFont="1" applyBorder="1" applyAlignment="1">
      <alignment horizontal="center" vertical="center"/>
    </xf>
    <xf numFmtId="0" fontId="5" fillId="0" borderId="12" xfId="0" applyFont="1" applyBorder="1" applyAlignment="1">
      <alignment horizontal="left" vertical="center"/>
    </xf>
    <xf numFmtId="3" fontId="8" fillId="0" borderId="13" xfId="0" applyNumberFormat="1" applyFont="1" applyBorder="1" applyAlignment="1">
      <alignment horizontal="center" vertical="center"/>
    </xf>
    <xf numFmtId="0" fontId="10" fillId="0" borderId="12" xfId="0" applyFont="1" applyBorder="1" applyAlignment="1">
      <alignment horizontal="left" vertical="center" wrapText="1"/>
    </xf>
    <xf numFmtId="0" fontId="15" fillId="3" borderId="17" xfId="0" applyFont="1" applyFill="1" applyBorder="1" applyAlignment="1">
      <alignment horizontal="center" vertical="center"/>
    </xf>
    <xf numFmtId="0" fontId="32" fillId="0" borderId="0" xfId="0" applyFont="1" applyProtection="1">
      <protection locked="0"/>
    </xf>
    <xf numFmtId="0" fontId="4" fillId="0" borderId="0" xfId="0" applyFont="1" applyProtection="1">
      <protection locked="0"/>
    </xf>
    <xf numFmtId="0" fontId="8" fillId="0" borderId="0" xfId="0" applyFont="1" applyProtection="1">
      <protection locked="0"/>
    </xf>
    <xf numFmtId="0" fontId="8" fillId="0" borderId="1" xfId="0" applyFont="1" applyBorder="1" applyProtection="1">
      <protection locked="0"/>
    </xf>
    <xf numFmtId="0" fontId="6" fillId="0" borderId="0" xfId="0" applyFont="1" applyProtection="1">
      <protection locked="0"/>
    </xf>
    <xf numFmtId="0" fontId="33" fillId="0" borderId="0" xfId="0" applyFont="1" applyAlignment="1">
      <alignment horizontal="justify" vertical="center"/>
    </xf>
    <xf numFmtId="3" fontId="10" fillId="0" borderId="13" xfId="0" applyNumberFormat="1" applyFont="1" applyBorder="1" applyAlignment="1">
      <alignment horizontal="center" vertical="center"/>
    </xf>
    <xf numFmtId="0" fontId="5" fillId="0" borderId="13" xfId="0" applyFont="1" applyBorder="1" applyAlignment="1">
      <alignment horizontal="center" vertical="center"/>
    </xf>
    <xf numFmtId="0" fontId="22" fillId="0" borderId="12" xfId="0" applyFont="1" applyBorder="1" applyAlignment="1">
      <alignment horizontal="left" vertical="center" wrapText="1"/>
    </xf>
    <xf numFmtId="3" fontId="4" fillId="0" borderId="13" xfId="0" applyNumberFormat="1" applyFont="1" applyBorder="1" applyAlignment="1">
      <alignment horizontal="center" vertical="center" wrapText="1"/>
    </xf>
    <xf numFmtId="3" fontId="8" fillId="0" borderId="13" xfId="0" applyNumberFormat="1" applyFont="1" applyBorder="1" applyAlignment="1">
      <alignment horizontal="center" vertical="center" wrapText="1"/>
    </xf>
    <xf numFmtId="0" fontId="15" fillId="3" borderId="10" xfId="0" applyFont="1" applyFill="1" applyBorder="1" applyAlignment="1">
      <alignment horizontal="center" vertical="center"/>
    </xf>
    <xf numFmtId="0" fontId="18" fillId="0" borderId="12" xfId="0" applyFont="1" applyBorder="1" applyAlignment="1">
      <alignment horizontal="left" vertical="center"/>
    </xf>
    <xf numFmtId="0" fontId="4" fillId="2" borderId="12" xfId="0" applyFont="1" applyFill="1" applyBorder="1" applyAlignment="1">
      <alignment horizontal="right" vertical="center"/>
    </xf>
    <xf numFmtId="0" fontId="35" fillId="0" borderId="12" xfId="0" applyFont="1" applyBorder="1" applyAlignment="1">
      <alignment horizontal="left" vertical="center"/>
    </xf>
    <xf numFmtId="0" fontId="36" fillId="0" borderId="12" xfId="0" applyFont="1" applyBorder="1" applyAlignment="1">
      <alignment horizontal="justify" vertical="center"/>
    </xf>
    <xf numFmtId="0" fontId="7" fillId="0" borderId="12" xfId="0" applyFont="1" applyBorder="1" applyAlignment="1">
      <alignment horizontal="justify" vertical="center"/>
    </xf>
    <xf numFmtId="0" fontId="31" fillId="0" borderId="0" xfId="0" applyFont="1" applyAlignment="1">
      <alignment horizontal="left" vertical="center"/>
    </xf>
    <xf numFmtId="0" fontId="18" fillId="0" borderId="0" xfId="0" applyFont="1" applyAlignment="1">
      <alignment horizontal="right" vertical="center"/>
    </xf>
    <xf numFmtId="0" fontId="14" fillId="0" borderId="0" xfId="0" applyFont="1" applyAlignment="1">
      <alignment horizontal="left" vertical="center"/>
    </xf>
    <xf numFmtId="167" fontId="4" fillId="0" borderId="0" xfId="0" applyNumberFormat="1" applyFont="1"/>
    <xf numFmtId="0" fontId="11" fillId="0" borderId="0" xfId="0" applyFont="1" applyAlignment="1">
      <alignment horizontal="left"/>
    </xf>
    <xf numFmtId="0" fontId="5" fillId="2" borderId="14" xfId="0" applyFont="1" applyFill="1" applyBorder="1" applyAlignment="1">
      <alignment horizontal="left" vertical="top" wrapText="1"/>
    </xf>
    <xf numFmtId="0" fontId="5" fillId="2" borderId="19"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5" fillId="2" borderId="21" xfId="0" applyFont="1" applyFill="1" applyBorder="1" applyAlignment="1">
      <alignment horizontal="left" wrapText="1"/>
    </xf>
    <xf numFmtId="0" fontId="40" fillId="3" borderId="14" xfId="0" applyFont="1" applyFill="1" applyBorder="1" applyAlignment="1">
      <alignment horizontal="left" vertical="center" wrapText="1"/>
    </xf>
    <xf numFmtId="0" fontId="40" fillId="3" borderId="19" xfId="0" applyFont="1" applyFill="1" applyBorder="1" applyAlignment="1">
      <alignment horizontal="left" vertical="center" wrapText="1"/>
    </xf>
    <xf numFmtId="0" fontId="41" fillId="0" borderId="0" xfId="3"/>
    <xf numFmtId="0" fontId="15" fillId="3" borderId="32" xfId="0" applyFont="1" applyFill="1" applyBorder="1" applyAlignment="1">
      <alignment horizontal="center" vertical="center" wrapText="1"/>
    </xf>
    <xf numFmtId="0" fontId="12" fillId="0" borderId="0" xfId="0" applyFont="1"/>
    <xf numFmtId="0" fontId="8" fillId="0" borderId="1" xfId="0" applyFont="1" applyBorder="1" applyAlignment="1">
      <alignment horizontal="left"/>
    </xf>
    <xf numFmtId="167" fontId="4" fillId="0" borderId="1" xfId="0" applyNumberFormat="1" applyFont="1" applyBorder="1" applyAlignment="1">
      <alignment horizontal="center"/>
    </xf>
    <xf numFmtId="167" fontId="7" fillId="0" borderId="1" xfId="0" applyNumberFormat="1" applyFont="1" applyBorder="1" applyAlignment="1">
      <alignment horizontal="center"/>
    </xf>
    <xf numFmtId="0" fontId="8" fillId="0" borderId="1" xfId="0" applyFont="1" applyBorder="1" applyAlignment="1">
      <alignment horizontal="center" vertical="center" wrapText="1"/>
    </xf>
    <xf numFmtId="167" fontId="17" fillId="0" borderId="0" xfId="4" applyNumberFormat="1" applyFont="1" applyAlignment="1">
      <alignment wrapText="1"/>
    </xf>
    <xf numFmtId="0" fontId="16" fillId="0" borderId="1" xfId="2" applyFont="1" applyBorder="1" applyAlignment="1">
      <alignment horizontal="center" vertical="center"/>
    </xf>
    <xf numFmtId="168" fontId="17" fillId="0" borderId="1" xfId="4" applyNumberFormat="1" applyFont="1" applyBorder="1" applyAlignment="1">
      <alignment horizontal="right" vertical="center"/>
    </xf>
    <xf numFmtId="0" fontId="27" fillId="0" borderId="0" xfId="0" applyFont="1"/>
    <xf numFmtId="0" fontId="4" fillId="0" borderId="1" xfId="0" applyFont="1" applyBorder="1" applyAlignment="1">
      <alignment horizontal="center" vertical="center" wrapText="1"/>
    </xf>
    <xf numFmtId="3" fontId="4" fillId="0" borderId="1" xfId="0" applyNumberFormat="1" applyFont="1" applyBorder="1" applyAlignment="1">
      <alignment horizontal="center" vertical="center"/>
    </xf>
    <xf numFmtId="0" fontId="8" fillId="0" borderId="1" xfId="0" applyFont="1" applyBorder="1" applyAlignment="1">
      <alignment horizontal="center" vertical="center"/>
    </xf>
    <xf numFmtId="2" fontId="4" fillId="0" borderId="1" xfId="0" applyNumberFormat="1" applyFont="1" applyBorder="1" applyAlignment="1">
      <alignment horizontal="center" vertical="center"/>
    </xf>
    <xf numFmtId="0" fontId="43" fillId="0" borderId="0" xfId="0" applyFont="1"/>
    <xf numFmtId="0" fontId="8" fillId="0" borderId="1"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15" fillId="3" borderId="10" xfId="0" applyFont="1" applyFill="1" applyBorder="1" applyAlignment="1">
      <alignment horizontal="justify" vertical="center" wrapText="1"/>
    </xf>
    <xf numFmtId="0" fontId="10" fillId="0" borderId="12" xfId="0" applyFont="1" applyBorder="1" applyAlignment="1">
      <alignment horizontal="justify" vertical="center" wrapText="1"/>
    </xf>
    <xf numFmtId="49" fontId="4" fillId="0" borderId="13" xfId="0" applyNumberFormat="1" applyFont="1" applyBorder="1" applyAlignment="1">
      <alignment horizontal="center" vertical="center"/>
    </xf>
    <xf numFmtId="3" fontId="0" fillId="0" borderId="0" xfId="0" applyNumberFormat="1"/>
    <xf numFmtId="2" fontId="0" fillId="0" borderId="0" xfId="0" applyNumberFormat="1"/>
    <xf numFmtId="0" fontId="4" fillId="0" borderId="0" xfId="0" quotePrefix="1" applyFont="1"/>
    <xf numFmtId="0" fontId="4" fillId="0" borderId="0" xfId="0" applyFont="1" applyAlignment="1">
      <alignment vertical="center"/>
    </xf>
    <xf numFmtId="0" fontId="44" fillId="0" borderId="0" xfId="0" applyFont="1" applyAlignment="1">
      <alignment horizontal="center"/>
    </xf>
    <xf numFmtId="0" fontId="45" fillId="0" borderId="0" xfId="0" applyFont="1"/>
    <xf numFmtId="0" fontId="15" fillId="3" borderId="29" xfId="0" applyFont="1" applyFill="1" applyBorder="1" applyAlignment="1">
      <alignment horizontal="center" vertical="center" wrapText="1"/>
    </xf>
    <xf numFmtId="166" fontId="4" fillId="0" borderId="0" xfId="0" applyNumberFormat="1" applyFont="1"/>
    <xf numFmtId="4" fontId="17" fillId="0" borderId="0" xfId="17" applyNumberFormat="1" applyFont="1"/>
    <xf numFmtId="0" fontId="17" fillId="0" borderId="0" xfId="17" applyFont="1"/>
    <xf numFmtId="168" fontId="17" fillId="0" borderId="0" xfId="4" applyNumberFormat="1" applyFont="1" applyAlignment="1">
      <alignment horizontal="right" vertical="center"/>
    </xf>
    <xf numFmtId="168" fontId="17" fillId="0" borderId="0" xfId="17" applyNumberFormat="1" applyFont="1" applyAlignment="1">
      <alignment horizontal="center" vertical="center"/>
    </xf>
    <xf numFmtId="168" fontId="17" fillId="0" borderId="0" xfId="4" applyNumberFormat="1" applyFont="1" applyAlignment="1">
      <alignment horizontal="center" vertical="center"/>
    </xf>
    <xf numFmtId="166" fontId="18" fillId="0" borderId="0" xfId="5" applyNumberFormat="1" applyFont="1" applyBorder="1" applyAlignment="1">
      <alignment horizontal="center" vertical="center"/>
    </xf>
    <xf numFmtId="166" fontId="17" fillId="0" borderId="0" xfId="4" applyNumberFormat="1" applyFont="1" applyAlignment="1">
      <alignment horizontal="center" vertical="center"/>
    </xf>
    <xf numFmtId="0" fontId="17" fillId="0" borderId="0" xfId="4" applyFont="1" applyAlignment="1">
      <alignment horizontal="center" vertical="center"/>
    </xf>
    <xf numFmtId="167" fontId="8" fillId="0" borderId="13" xfId="0" applyNumberFormat="1" applyFont="1" applyBorder="1" applyAlignment="1">
      <alignment horizontal="center" vertical="center"/>
    </xf>
    <xf numFmtId="167" fontId="4" fillId="0" borderId="13" xfId="0" applyNumberFormat="1" applyFont="1" applyBorder="1" applyAlignment="1">
      <alignment horizontal="center" vertical="center"/>
    </xf>
    <xf numFmtId="0" fontId="7" fillId="0" borderId="1" xfId="20" applyFont="1" applyBorder="1"/>
    <xf numFmtId="0" fontId="7" fillId="0" borderId="0" xfId="20" applyFont="1"/>
    <xf numFmtId="167" fontId="7" fillId="0" borderId="0" xfId="20" applyNumberFormat="1" applyFont="1"/>
    <xf numFmtId="167" fontId="8" fillId="0" borderId="13" xfId="0" applyNumberFormat="1" applyFont="1" applyBorder="1" applyAlignment="1">
      <alignment horizontal="center" vertical="center" wrapText="1"/>
    </xf>
    <xf numFmtId="167" fontId="4" fillId="0" borderId="13" xfId="0" applyNumberFormat="1" applyFont="1" applyBorder="1" applyAlignment="1">
      <alignment horizontal="center" vertical="center" wrapText="1"/>
    </xf>
    <xf numFmtId="49" fontId="11" fillId="0" borderId="0" xfId="0" applyNumberFormat="1" applyFont="1" applyAlignment="1">
      <alignment vertical="center"/>
    </xf>
    <xf numFmtId="0" fontId="15" fillId="3" borderId="29" xfId="0" applyFont="1" applyFill="1" applyBorder="1" applyAlignment="1">
      <alignment horizontal="center" vertical="center"/>
    </xf>
    <xf numFmtId="3" fontId="5" fillId="0" borderId="13" xfId="0" applyNumberFormat="1" applyFont="1" applyBorder="1" applyAlignment="1">
      <alignment horizontal="center" vertical="center"/>
    </xf>
    <xf numFmtId="0" fontId="49" fillId="0" borderId="0" xfId="0" applyFont="1"/>
    <xf numFmtId="0" fontId="15" fillId="3" borderId="25" xfId="0" applyFont="1" applyFill="1" applyBorder="1" applyAlignment="1">
      <alignment horizontal="center" vertical="center" wrapText="1"/>
    </xf>
    <xf numFmtId="0" fontId="4" fillId="0" borderId="0" xfId="0" applyFont="1" applyAlignment="1">
      <alignment horizontal="center"/>
    </xf>
    <xf numFmtId="0" fontId="15" fillId="3" borderId="26"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21" fillId="0" borderId="12" xfId="0" applyFont="1" applyBorder="1" applyAlignment="1">
      <alignment horizontal="left" vertical="center" wrapText="1"/>
    </xf>
    <xf numFmtId="0" fontId="5" fillId="0" borderId="12" xfId="0" applyFont="1" applyBorder="1" applyAlignment="1">
      <alignment vertical="center"/>
    </xf>
    <xf numFmtId="0" fontId="10" fillId="0" borderId="12" xfId="0" applyFont="1" applyBorder="1" applyAlignment="1">
      <alignment vertical="center"/>
    </xf>
    <xf numFmtId="0" fontId="9" fillId="3" borderId="29" xfId="0" applyFont="1" applyFill="1" applyBorder="1" applyAlignment="1">
      <alignment horizontal="center" vertical="center" wrapText="1"/>
    </xf>
    <xf numFmtId="3" fontId="7" fillId="0" borderId="1" xfId="20" applyNumberFormat="1" applyFont="1" applyBorder="1"/>
    <xf numFmtId="168" fontId="10" fillId="0" borderId="13" xfId="0" applyNumberFormat="1" applyFont="1" applyBorder="1" applyAlignment="1">
      <alignment horizontal="center" vertical="center" wrapText="1"/>
    </xf>
    <xf numFmtId="0" fontId="6" fillId="0" borderId="0" xfId="0" applyFont="1" applyAlignment="1">
      <alignment horizontal="justify" vertical="center" wrapText="1"/>
    </xf>
    <xf numFmtId="168" fontId="7" fillId="0" borderId="13" xfId="0" applyNumberFormat="1" applyFont="1" applyBorder="1" applyAlignment="1">
      <alignment horizontal="center" vertical="center" wrapText="1"/>
    </xf>
    <xf numFmtId="0" fontId="5" fillId="2" borderId="20" xfId="0" applyFont="1" applyFill="1" applyBorder="1" applyAlignment="1">
      <alignment horizontal="left" vertical="top" wrapText="1"/>
    </xf>
    <xf numFmtId="0" fontId="14" fillId="0" borderId="0" xfId="0" applyFont="1" applyProtection="1">
      <protection locked="0"/>
    </xf>
    <xf numFmtId="0" fontId="15" fillId="3" borderId="21" xfId="0" applyFont="1" applyFill="1" applyBorder="1" applyAlignment="1">
      <alignment horizontal="center" vertical="center" wrapText="1"/>
    </xf>
    <xf numFmtId="168" fontId="16" fillId="0" borderId="1" xfId="4" applyNumberFormat="1" applyFont="1" applyBorder="1" applyAlignment="1">
      <alignment horizontal="right" vertical="center"/>
    </xf>
    <xf numFmtId="0" fontId="46" fillId="0" borderId="0" xfId="0" applyFont="1"/>
    <xf numFmtId="3" fontId="52" fillId="0" borderId="0" xfId="22" applyNumberFormat="1" applyFont="1" applyAlignment="1" applyProtection="1">
      <alignment vertical="center"/>
      <protection locked="0"/>
    </xf>
    <xf numFmtId="167" fontId="52" fillId="0" borderId="0" xfId="22" applyNumberFormat="1" applyFont="1" applyAlignment="1" applyProtection="1">
      <alignment vertical="center"/>
      <protection locked="0"/>
    </xf>
    <xf numFmtId="167" fontId="7" fillId="0" borderId="13" xfId="0" applyNumberFormat="1" applyFont="1" applyBorder="1" applyAlignment="1">
      <alignment horizontal="center" vertical="center"/>
    </xf>
    <xf numFmtId="171" fontId="0" fillId="0" borderId="0" xfId="0" applyNumberFormat="1"/>
    <xf numFmtId="1" fontId="47" fillId="0" borderId="0" xfId="0" applyNumberFormat="1" applyFont="1"/>
    <xf numFmtId="1" fontId="4" fillId="0" borderId="0" xfId="0" applyNumberFormat="1" applyFont="1"/>
    <xf numFmtId="10" fontId="51" fillId="0" borderId="0" xfId="1" applyNumberFormat="1" applyFont="1" applyBorder="1"/>
    <xf numFmtId="10" fontId="43" fillId="0" borderId="0" xfId="1" applyNumberFormat="1" applyFont="1" applyBorder="1" applyAlignment="1">
      <alignment horizontal="center" vertical="center"/>
    </xf>
    <xf numFmtId="9" fontId="43" fillId="0" borderId="0" xfId="1" applyFont="1" applyBorder="1" applyAlignment="1">
      <alignment horizontal="center" vertical="center"/>
    </xf>
    <xf numFmtId="0" fontId="13" fillId="0" borderId="0" xfId="0" applyFont="1"/>
    <xf numFmtId="0" fontId="13" fillId="0" borderId="0" xfId="0" applyFont="1" applyAlignment="1">
      <alignment horizontal="center"/>
    </xf>
    <xf numFmtId="1" fontId="46" fillId="0" borderId="0" xfId="14" applyNumberFormat="1" applyFont="1" applyBorder="1" applyAlignment="1">
      <alignment horizontal="center"/>
    </xf>
    <xf numFmtId="3" fontId="53" fillId="0" borderId="6" xfId="2" applyNumberFormat="1" applyFont="1" applyBorder="1" applyAlignment="1">
      <alignment horizontal="right"/>
    </xf>
    <xf numFmtId="0" fontId="12" fillId="0" borderId="0" xfId="0" applyFont="1" applyAlignment="1">
      <alignment horizontal="left" vertical="center"/>
    </xf>
    <xf numFmtId="0" fontId="51" fillId="0" borderId="0" xfId="0" applyFont="1"/>
    <xf numFmtId="0" fontId="14" fillId="0" borderId="12" xfId="0" applyFont="1" applyBorder="1" applyAlignment="1">
      <alignment horizontal="justify" vertical="center"/>
    </xf>
    <xf numFmtId="0" fontId="7" fillId="0" borderId="12" xfId="0" applyFont="1" applyBorder="1" applyAlignment="1">
      <alignment horizontal="center" vertical="center"/>
    </xf>
    <xf numFmtId="0" fontId="7" fillId="0" borderId="12" xfId="0" applyFont="1" applyBorder="1" applyAlignment="1">
      <alignment horizontal="justify" vertical="center" wrapText="1"/>
    </xf>
    <xf numFmtId="0" fontId="8" fillId="0" borderId="0" xfId="0" applyFont="1" applyAlignment="1">
      <alignment horizontal="center" vertical="center" wrapText="1"/>
    </xf>
    <xf numFmtId="167" fontId="4" fillId="0" borderId="0" xfId="0" applyNumberFormat="1" applyFont="1" applyAlignment="1">
      <alignment horizontal="center"/>
    </xf>
    <xf numFmtId="167" fontId="7" fillId="0" borderId="0" xfId="0" applyNumberFormat="1" applyFont="1" applyAlignment="1">
      <alignment horizontal="center"/>
    </xf>
    <xf numFmtId="0" fontId="4" fillId="0" borderId="0" xfId="0" applyFont="1" applyAlignment="1">
      <alignment horizontal="justify" vertical="center"/>
    </xf>
    <xf numFmtId="0" fontId="4" fillId="0" borderId="0" xfId="0" applyFont="1" applyAlignment="1">
      <alignment horizontal="center" vertical="center"/>
    </xf>
    <xf numFmtId="4" fontId="4" fillId="0" borderId="13" xfId="0" applyNumberFormat="1" applyFont="1" applyBorder="1" applyAlignment="1">
      <alignment horizontal="center" vertical="center" wrapText="1"/>
    </xf>
    <xf numFmtId="0" fontId="15" fillId="0" borderId="0" xfId="0" applyFont="1" applyAlignment="1">
      <alignment horizontal="center" vertical="center"/>
    </xf>
    <xf numFmtId="0" fontId="35" fillId="0" borderId="0" xfId="0" applyFont="1" applyAlignment="1">
      <alignment horizontal="left" vertical="center"/>
    </xf>
    <xf numFmtId="0" fontId="8" fillId="0" borderId="0" xfId="0" applyFont="1" applyAlignment="1">
      <alignment horizontal="center" vertical="center"/>
    </xf>
    <xf numFmtId="0" fontId="36" fillId="0" borderId="0" xfId="0" applyFont="1" applyAlignment="1">
      <alignment horizontal="justify" vertical="center"/>
    </xf>
    <xf numFmtId="0" fontId="18" fillId="0" borderId="12" xfId="0" applyFont="1" applyBorder="1" applyAlignment="1">
      <alignment horizontal="justify" vertical="center"/>
    </xf>
    <xf numFmtId="166" fontId="4" fillId="0" borderId="0" xfId="1" applyNumberFormat="1" applyFont="1" applyFill="1" applyBorder="1"/>
    <xf numFmtId="0" fontId="7" fillId="0" borderId="0" xfId="0" applyFont="1" applyAlignment="1">
      <alignment horizontal="left" vertical="center"/>
    </xf>
    <xf numFmtId="3" fontId="7" fillId="0" borderId="0" xfId="0" applyNumberFormat="1" applyFont="1" applyAlignment="1">
      <alignment horizontal="center" vertical="center" wrapText="1"/>
    </xf>
    <xf numFmtId="167" fontId="7" fillId="0" borderId="0" xfId="0" applyNumberFormat="1" applyFont="1" applyAlignment="1">
      <alignment horizontal="center" vertical="center" wrapText="1"/>
    </xf>
    <xf numFmtId="168" fontId="7" fillId="0" borderId="0" xfId="0" applyNumberFormat="1" applyFont="1" applyAlignment="1">
      <alignment horizontal="center" vertical="center" wrapText="1"/>
    </xf>
    <xf numFmtId="166" fontId="7" fillId="0" borderId="0" xfId="1" applyNumberFormat="1" applyFont="1" applyFill="1" applyBorder="1" applyAlignment="1">
      <alignment horizontal="center" vertical="center" wrapText="1"/>
    </xf>
    <xf numFmtId="0" fontId="23" fillId="0" borderId="0" xfId="0" applyFont="1"/>
    <xf numFmtId="0" fontId="41" fillId="0" borderId="0" xfId="3" applyFill="1"/>
    <xf numFmtId="0" fontId="7" fillId="0" borderId="0" xfId="14" applyNumberFormat="1" applyFont="1" applyBorder="1"/>
    <xf numFmtId="0" fontId="7" fillId="0" borderId="1" xfId="0" applyFont="1" applyBorder="1"/>
    <xf numFmtId="2" fontId="7" fillId="0" borderId="1" xfId="1" applyNumberFormat="1" applyFont="1" applyBorder="1" applyAlignment="1">
      <alignment horizontal="center" vertical="center"/>
    </xf>
    <xf numFmtId="1" fontId="7" fillId="0" borderId="0" xfId="14" applyNumberFormat="1" applyFont="1" applyFill="1" applyBorder="1" applyAlignment="1">
      <alignment horizontal="center"/>
    </xf>
    <xf numFmtId="1" fontId="55" fillId="0" borderId="0" xfId="0" applyNumberFormat="1" applyFont="1"/>
    <xf numFmtId="1" fontId="7" fillId="0" borderId="0" xfId="0" applyNumberFormat="1" applyFont="1"/>
    <xf numFmtId="0" fontId="8" fillId="0" borderId="7" xfId="0" applyFont="1" applyBorder="1" applyAlignment="1">
      <alignment horizontal="center" vertical="center"/>
    </xf>
    <xf numFmtId="2" fontId="7" fillId="0" borderId="1" xfId="1" applyNumberFormat="1" applyFont="1" applyFill="1" applyBorder="1" applyAlignment="1">
      <alignment horizontal="center" vertical="center"/>
    </xf>
    <xf numFmtId="4" fontId="4" fillId="0" borderId="0" xfId="0" applyNumberFormat="1" applyFont="1" applyAlignment="1">
      <alignment horizontal="left" indent="1"/>
    </xf>
    <xf numFmtId="0" fontId="0" fillId="0" borderId="0" xfId="0" applyAlignment="1">
      <alignment wrapText="1"/>
    </xf>
    <xf numFmtId="0" fontId="17" fillId="0" borderId="1" xfId="2" applyFont="1" applyBorder="1" applyAlignment="1">
      <alignment wrapText="1"/>
    </xf>
    <xf numFmtId="0" fontId="16" fillId="0" borderId="1" xfId="2" applyFont="1" applyBorder="1" applyAlignment="1">
      <alignment wrapText="1"/>
    </xf>
    <xf numFmtId="168" fontId="17" fillId="0" borderId="1" xfId="2" applyNumberFormat="1" applyFont="1" applyBorder="1" applyAlignment="1">
      <alignment horizontal="right" vertical="center"/>
    </xf>
    <xf numFmtId="166" fontId="18" fillId="0" borderId="1" xfId="5" applyNumberFormat="1" applyFont="1" applyBorder="1" applyAlignment="1">
      <alignment horizontal="right" vertical="center"/>
    </xf>
    <xf numFmtId="166" fontId="17" fillId="0" borderId="1" xfId="4" applyNumberFormat="1" applyFont="1" applyBorder="1" applyAlignment="1">
      <alignment horizontal="right" vertical="center"/>
    </xf>
    <xf numFmtId="0" fontId="17" fillId="0" borderId="1" xfId="4" applyFont="1" applyBorder="1" applyAlignment="1">
      <alignment horizontal="right" vertical="center"/>
    </xf>
    <xf numFmtId="167" fontId="4" fillId="0" borderId="0" xfId="0" applyNumberFormat="1" applyFont="1" applyAlignment="1">
      <alignment horizontal="center" vertical="center"/>
    </xf>
    <xf numFmtId="166" fontId="4" fillId="0" borderId="0" xfId="1" applyNumberFormat="1" applyFont="1" applyFill="1"/>
    <xf numFmtId="0" fontId="8" fillId="0" borderId="8"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6" fillId="0" borderId="0" xfId="0" applyFont="1" applyAlignment="1">
      <alignment horizontal="justify" vertical="center"/>
    </xf>
    <xf numFmtId="0" fontId="8" fillId="0" borderId="13" xfId="0" applyFont="1" applyBorder="1" applyAlignment="1">
      <alignment horizontal="left" vertical="center"/>
    </xf>
    <xf numFmtId="0" fontId="4" fillId="0" borderId="13" xfId="0" applyFont="1" applyBorder="1" applyAlignment="1">
      <alignment horizontal="left" vertical="center"/>
    </xf>
    <xf numFmtId="0" fontId="14" fillId="0" borderId="0" xfId="0" applyFont="1" applyAlignment="1">
      <alignment horizontal="center" vertical="center" wrapText="1"/>
    </xf>
    <xf numFmtId="0" fontId="14" fillId="0" borderId="0" xfId="0" applyFont="1" applyAlignment="1">
      <alignment horizontal="left"/>
    </xf>
    <xf numFmtId="167" fontId="7" fillId="0" borderId="0" xfId="0" applyNumberFormat="1" applyFont="1"/>
    <xf numFmtId="0" fontId="7" fillId="0" borderId="0" xfId="2" applyFont="1"/>
    <xf numFmtId="0" fontId="51" fillId="0" borderId="0" xfId="2" applyFont="1"/>
    <xf numFmtId="0" fontId="12" fillId="2" borderId="0" xfId="0" applyFont="1" applyFill="1" applyAlignment="1">
      <alignment vertical="center"/>
    </xf>
    <xf numFmtId="0" fontId="41" fillId="0" borderId="0" xfId="3" applyFill="1" applyAlignment="1"/>
    <xf numFmtId="0" fontId="21" fillId="0" borderId="29" xfId="0" applyFont="1" applyBorder="1" applyAlignment="1">
      <alignment horizontal="left" vertical="center" wrapText="1"/>
    </xf>
    <xf numFmtId="168" fontId="20" fillId="0" borderId="29" xfId="0" applyNumberFormat="1" applyFont="1" applyBorder="1" applyAlignment="1">
      <alignment horizontal="center" vertical="center" wrapText="1"/>
    </xf>
    <xf numFmtId="167" fontId="21" fillId="0" borderId="29" xfId="0" applyNumberFormat="1" applyFont="1" applyBorder="1" applyAlignment="1">
      <alignment horizontal="center" vertical="center" wrapText="1"/>
    </xf>
    <xf numFmtId="0" fontId="22" fillId="0" borderId="29" xfId="0" applyFont="1" applyBorder="1" applyAlignment="1">
      <alignment horizontal="left" vertical="center" wrapText="1"/>
    </xf>
    <xf numFmtId="167" fontId="22" fillId="0" borderId="29" xfId="0" applyNumberFormat="1" applyFont="1" applyBorder="1" applyAlignment="1">
      <alignment horizontal="center" vertical="center" wrapText="1"/>
    </xf>
    <xf numFmtId="2" fontId="4" fillId="0" borderId="0" xfId="0" applyNumberFormat="1" applyFont="1" applyAlignment="1">
      <alignment horizontal="center" vertical="center"/>
    </xf>
    <xf numFmtId="0" fontId="57" fillId="3" borderId="11" xfId="0" applyFont="1" applyFill="1" applyBorder="1" applyAlignment="1">
      <alignment horizontal="center" vertical="center" wrapText="1"/>
    </xf>
    <xf numFmtId="0" fontId="15" fillId="3" borderId="42" xfId="0" applyFont="1" applyFill="1" applyBorder="1" applyAlignment="1">
      <alignment horizontal="center" vertical="center" wrapText="1"/>
    </xf>
    <xf numFmtId="0" fontId="15" fillId="3" borderId="41" xfId="0" applyFont="1" applyFill="1" applyBorder="1" applyAlignment="1">
      <alignment horizontal="center" vertical="center" wrapText="1"/>
    </xf>
    <xf numFmtId="0" fontId="15" fillId="3" borderId="10" xfId="0" applyFont="1" applyFill="1" applyBorder="1" applyAlignment="1">
      <alignment horizontal="center" vertical="center"/>
    </xf>
    <xf numFmtId="0" fontId="15" fillId="3" borderId="10" xfId="0" applyFont="1" applyFill="1" applyBorder="1" applyAlignment="1">
      <alignment horizontal="center" vertical="center" wrapText="1"/>
    </xf>
    <xf numFmtId="0" fontId="15" fillId="3" borderId="12" xfId="0" applyFont="1" applyFill="1" applyBorder="1" applyAlignment="1">
      <alignment horizontal="center" vertical="center"/>
    </xf>
    <xf numFmtId="0" fontId="15" fillId="3" borderId="11" xfId="0" applyFont="1" applyFill="1" applyBorder="1" applyAlignment="1">
      <alignment horizontal="center" vertical="center"/>
    </xf>
    <xf numFmtId="0" fontId="15" fillId="3" borderId="0" xfId="0" applyFont="1" applyFill="1" applyAlignment="1">
      <alignment horizontal="center" vertical="center"/>
    </xf>
    <xf numFmtId="0" fontId="15" fillId="3" borderId="11" xfId="0" applyFont="1" applyFill="1" applyBorder="1" applyAlignment="1">
      <alignment horizontal="center" vertical="center" wrapText="1"/>
    </xf>
    <xf numFmtId="0" fontId="15" fillId="3" borderId="12" xfId="0" applyFont="1" applyFill="1" applyBorder="1" applyAlignment="1">
      <alignment horizontal="left" vertical="center"/>
    </xf>
    <xf numFmtId="0" fontId="10" fillId="4" borderId="12" xfId="0" applyFont="1" applyFill="1" applyBorder="1" applyAlignment="1">
      <alignment horizontal="justify" vertical="center"/>
    </xf>
    <xf numFmtId="0" fontId="8" fillId="0" borderId="0" xfId="0" applyFont="1" applyFill="1" applyAlignment="1">
      <alignment horizontal="left" vertical="center"/>
    </xf>
    <xf numFmtId="0" fontId="9" fillId="3" borderId="10" xfId="0" applyFont="1" applyFill="1" applyBorder="1" applyAlignment="1">
      <alignment horizontal="center" vertical="center" wrapText="1"/>
    </xf>
    <xf numFmtId="0" fontId="58" fillId="0" borderId="12" xfId="0" applyFont="1" applyBorder="1" applyAlignment="1">
      <alignment horizontal="left" vertical="center" wrapText="1"/>
    </xf>
    <xf numFmtId="3" fontId="5" fillId="0" borderId="13" xfId="0" applyNumberFormat="1" applyFont="1" applyBorder="1" applyAlignment="1">
      <alignment horizontal="center" vertical="center" wrapText="1"/>
    </xf>
    <xf numFmtId="0" fontId="59" fillId="0" borderId="12" xfId="0" applyFont="1" applyBorder="1" applyAlignment="1">
      <alignment horizontal="left" vertical="center" wrapText="1"/>
    </xf>
    <xf numFmtId="0" fontId="10" fillId="0" borderId="13" xfId="0" applyFont="1" applyBorder="1" applyAlignment="1">
      <alignment horizontal="center" vertical="center" wrapText="1"/>
    </xf>
    <xf numFmtId="3" fontId="10" fillId="0" borderId="13" xfId="0" applyNumberFormat="1" applyFont="1" applyBorder="1" applyAlignment="1">
      <alignment horizontal="center" vertical="center" wrapText="1"/>
    </xf>
    <xf numFmtId="0" fontId="59" fillId="0" borderId="12" xfId="0" applyFont="1" applyBorder="1" applyAlignment="1">
      <alignment horizontal="left" vertical="center"/>
    </xf>
    <xf numFmtId="0" fontId="57" fillId="3" borderId="10" xfId="0" applyFont="1" applyFill="1" applyBorder="1" applyAlignment="1">
      <alignment horizontal="center" vertical="center"/>
    </xf>
    <xf numFmtId="0" fontId="57" fillId="3" borderId="11" xfId="0" applyFont="1" applyFill="1" applyBorder="1" applyAlignment="1">
      <alignment horizontal="center" vertical="center"/>
    </xf>
    <xf numFmtId="0" fontId="58" fillId="0" borderId="12" xfId="0" applyFont="1" applyBorder="1" applyAlignment="1">
      <alignment horizontal="left" vertical="center"/>
    </xf>
    <xf numFmtId="0" fontId="59" fillId="0" borderId="12" xfId="0" applyFont="1" applyBorder="1" applyAlignment="1">
      <alignment horizontal="justify" vertical="center"/>
    </xf>
    <xf numFmtId="0" fontId="4" fillId="0" borderId="0" xfId="0" applyFont="1" applyBorder="1" applyAlignment="1">
      <alignment horizontal="left" vertical="center" wrapText="1"/>
    </xf>
    <xf numFmtId="3" fontId="10" fillId="0" borderId="0" xfId="0" applyNumberFormat="1" applyFont="1" applyBorder="1" applyAlignment="1">
      <alignment horizontal="center" vertical="center" wrapText="1"/>
    </xf>
    <xf numFmtId="0" fontId="9" fillId="3" borderId="13" xfId="0" applyFont="1" applyFill="1" applyBorder="1" applyAlignment="1">
      <alignment horizontal="center" vertical="center"/>
    </xf>
    <xf numFmtId="0" fontId="9" fillId="3" borderId="17" xfId="0" applyFont="1" applyFill="1" applyBorder="1" applyAlignment="1">
      <alignment horizontal="center" vertical="center" wrapText="1"/>
    </xf>
    <xf numFmtId="0" fontId="60" fillId="0" borderId="12" xfId="0" applyFont="1" applyBorder="1" applyAlignment="1">
      <alignment horizontal="left" vertical="center"/>
    </xf>
    <xf numFmtId="0" fontId="57" fillId="3" borderId="10" xfId="0" applyFont="1" applyFill="1" applyBorder="1" applyAlignment="1">
      <alignment horizontal="center" vertical="center" wrapText="1"/>
    </xf>
    <xf numFmtId="0" fontId="5" fillId="0" borderId="12" xfId="0" applyFont="1" applyBorder="1" applyAlignment="1">
      <alignment horizontal="left" vertical="center" wrapText="1"/>
    </xf>
    <xf numFmtId="0" fontId="15" fillId="3" borderId="34" xfId="0" applyFont="1" applyFill="1" applyBorder="1" applyAlignment="1">
      <alignment horizontal="left" vertical="center"/>
    </xf>
    <xf numFmtId="0" fontId="15" fillId="3" borderId="18" xfId="0" applyFont="1" applyFill="1" applyBorder="1" applyAlignment="1">
      <alignment horizontal="center" vertical="center"/>
    </xf>
    <xf numFmtId="0" fontId="15" fillId="3" borderId="18" xfId="0" applyFont="1" applyFill="1" applyBorder="1" applyAlignment="1">
      <alignment horizontal="left" vertical="center"/>
    </xf>
    <xf numFmtId="0" fontId="26" fillId="0" borderId="1" xfId="8" applyFont="1" applyFill="1" applyBorder="1" applyAlignment="1">
      <alignment horizontal="center" vertical="center"/>
    </xf>
    <xf numFmtId="3" fontId="27" fillId="0" borderId="1" xfId="8" applyNumberFormat="1" applyFont="1" applyFill="1" applyBorder="1" applyAlignment="1">
      <alignment horizontal="right" wrapText="1"/>
    </xf>
    <xf numFmtId="3" fontId="24" fillId="0" borderId="1" xfId="0" applyNumberFormat="1" applyFont="1" applyFill="1" applyBorder="1" applyAlignment="1">
      <alignment horizontal="right" vertical="center"/>
    </xf>
    <xf numFmtId="3" fontId="24" fillId="0" borderId="1" xfId="0" applyNumberFormat="1" applyFont="1" applyFill="1" applyBorder="1" applyAlignment="1">
      <alignment horizontal="right"/>
    </xf>
    <xf numFmtId="3" fontId="27" fillId="0" borderId="1" xfId="8" applyNumberFormat="1" applyFont="1" applyFill="1" applyBorder="1" applyAlignment="1">
      <alignment horizontal="right" vertical="center"/>
    </xf>
    <xf numFmtId="3" fontId="24" fillId="0" borderId="1" xfId="0" applyNumberFormat="1" applyFont="1" applyFill="1" applyBorder="1"/>
    <xf numFmtId="3" fontId="27" fillId="0" borderId="1" xfId="8" applyNumberFormat="1" applyFont="1" applyFill="1" applyBorder="1" applyAlignment="1">
      <alignment horizontal="right" vertical="center" wrapText="1"/>
    </xf>
    <xf numFmtId="3" fontId="24" fillId="0" borderId="1" xfId="0" applyNumberFormat="1" applyFont="1" applyBorder="1" applyAlignment="1"/>
    <xf numFmtId="0" fontId="5" fillId="0" borderId="12" xfId="0" applyFont="1" applyBorder="1" applyAlignment="1">
      <alignment horizontal="justify" vertical="center" wrapText="1"/>
    </xf>
    <xf numFmtId="4" fontId="5" fillId="0" borderId="13" xfId="0" applyNumberFormat="1" applyFont="1" applyBorder="1" applyAlignment="1">
      <alignment horizontal="center" vertical="center" wrapText="1"/>
    </xf>
    <xf numFmtId="3" fontId="4" fillId="0" borderId="1" xfId="0" applyNumberFormat="1" applyFont="1" applyFill="1" applyBorder="1" applyAlignment="1">
      <alignment horizontal="center" vertical="center"/>
    </xf>
    <xf numFmtId="167" fontId="4" fillId="0" borderId="1" xfId="0" applyNumberFormat="1" applyFont="1" applyFill="1" applyBorder="1" applyAlignment="1">
      <alignment horizontal="center" vertical="center"/>
    </xf>
    <xf numFmtId="0" fontId="10" fillId="0" borderId="12" xfId="0" applyFont="1" applyBorder="1" applyAlignment="1">
      <alignment horizontal="left" vertical="center" wrapText="1" indent="1"/>
    </xf>
    <xf numFmtId="0" fontId="4" fillId="0" borderId="1" xfId="0" applyFont="1" applyBorder="1" applyProtection="1">
      <protection locked="0"/>
    </xf>
    <xf numFmtId="3" fontId="7" fillId="0" borderId="1" xfId="0" applyNumberFormat="1" applyFont="1" applyBorder="1"/>
    <xf numFmtId="3" fontId="4" fillId="0" borderId="1" xfId="0" applyNumberFormat="1" applyFont="1" applyBorder="1" applyAlignment="1"/>
    <xf numFmtId="3" fontId="7" fillId="0" borderId="1" xfId="23" applyNumberFormat="1" applyFont="1" applyBorder="1" applyAlignment="1"/>
    <xf numFmtId="0" fontId="10" fillId="0" borderId="1" xfId="0" applyFont="1" applyFill="1" applyBorder="1" applyAlignment="1">
      <alignment vertical="center"/>
    </xf>
    <xf numFmtId="2" fontId="7" fillId="0" borderId="8" xfId="6" applyNumberFormat="1" applyFont="1" applyFill="1" applyBorder="1" applyAlignment="1" applyProtection="1">
      <alignment horizontal="center" vertical="center"/>
      <protection hidden="1"/>
    </xf>
    <xf numFmtId="2" fontId="4" fillId="0" borderId="1" xfId="0" applyNumberFormat="1" applyFont="1" applyFill="1" applyBorder="1" applyAlignment="1">
      <alignment horizontal="center" vertical="center"/>
    </xf>
    <xf numFmtId="2" fontId="14" fillId="0" borderId="8" xfId="6" applyNumberFormat="1" applyFont="1" applyFill="1" applyBorder="1" applyAlignment="1" applyProtection="1">
      <alignment horizontal="center" vertical="center"/>
      <protection hidden="1"/>
    </xf>
    <xf numFmtId="2" fontId="8" fillId="0" borderId="1" xfId="0" applyNumberFormat="1" applyFont="1" applyFill="1" applyBorder="1" applyAlignment="1">
      <alignment horizontal="center" vertical="center"/>
    </xf>
    <xf numFmtId="3" fontId="7" fillId="0" borderId="1" xfId="0" applyNumberFormat="1" applyFont="1" applyFill="1" applyBorder="1" applyAlignment="1">
      <alignment horizontal="center" vertical="center"/>
    </xf>
    <xf numFmtId="3" fontId="7" fillId="0" borderId="6" xfId="7" applyNumberFormat="1" applyFont="1" applyFill="1" applyBorder="1" applyAlignment="1">
      <alignment horizontal="center" vertical="center"/>
    </xf>
    <xf numFmtId="3" fontId="7" fillId="0" borderId="1" xfId="7" applyNumberFormat="1" applyFont="1" applyFill="1" applyBorder="1" applyAlignment="1">
      <alignment horizontal="center" vertical="center"/>
    </xf>
    <xf numFmtId="0" fontId="38" fillId="0" borderId="1" xfId="0" applyFont="1" applyFill="1" applyBorder="1" applyAlignment="1">
      <alignment vertical="center"/>
    </xf>
    <xf numFmtId="3" fontId="26" fillId="0" borderId="1" xfId="7" applyNumberFormat="1" applyFont="1" applyFill="1" applyBorder="1" applyAlignment="1">
      <alignment horizontal="center" vertical="center"/>
    </xf>
    <xf numFmtId="0" fontId="14" fillId="0" borderId="1" xfId="0" applyNumberFormat="1" applyFont="1" applyBorder="1" applyAlignment="1">
      <alignment horizontal="center" vertical="center"/>
    </xf>
    <xf numFmtId="0" fontId="15" fillId="3" borderId="0" xfId="0" applyFont="1" applyFill="1" applyAlignment="1">
      <alignment horizontal="center" vertical="center"/>
    </xf>
    <xf numFmtId="0" fontId="15" fillId="3" borderId="12" xfId="0" applyFont="1" applyFill="1" applyBorder="1" applyAlignment="1">
      <alignment horizontal="center" vertical="center" wrapText="1"/>
    </xf>
    <xf numFmtId="0" fontId="15" fillId="3" borderId="12" xfId="0" applyFont="1" applyFill="1" applyBorder="1" applyAlignment="1">
      <alignment horizontal="center" vertical="center"/>
    </xf>
    <xf numFmtId="168" fontId="61" fillId="0" borderId="1" xfId="4" applyNumberFormat="1" applyFont="1" applyBorder="1" applyAlignment="1">
      <alignment horizontal="right" vertical="center"/>
    </xf>
    <xf numFmtId="0" fontId="20" fillId="0" borderId="33" xfId="0" applyFont="1" applyBorder="1" applyAlignment="1">
      <alignment horizontal="justify" vertical="center"/>
    </xf>
    <xf numFmtId="0" fontId="18" fillId="0" borderId="21" xfId="0" applyFont="1" applyBorder="1" applyAlignment="1">
      <alignment horizontal="justify" vertical="center"/>
    </xf>
    <xf numFmtId="167" fontId="4" fillId="0" borderId="10" xfId="0" applyNumberFormat="1" applyFont="1" applyBorder="1" applyAlignment="1">
      <alignment horizontal="center" vertical="center"/>
    </xf>
    <xf numFmtId="0" fontId="20" fillId="0" borderId="0" xfId="0" applyFont="1" applyFill="1" applyAlignment="1">
      <alignment horizontal="left" vertical="center"/>
    </xf>
    <xf numFmtId="167" fontId="5" fillId="0" borderId="13" xfId="0" applyNumberFormat="1" applyFont="1" applyBorder="1" applyAlignment="1">
      <alignment horizontal="center" vertical="center"/>
    </xf>
    <xf numFmtId="0" fontId="4" fillId="0" borderId="0" xfId="0" applyFont="1" applyFill="1"/>
    <xf numFmtId="168" fontId="5" fillId="0" borderId="29" xfId="0" applyNumberFormat="1" applyFont="1" applyBorder="1" applyAlignment="1">
      <alignment horizontal="center" vertical="center" wrapText="1"/>
    </xf>
    <xf numFmtId="167" fontId="5" fillId="0" borderId="13" xfId="0" applyNumberFormat="1" applyFont="1" applyBorder="1" applyAlignment="1">
      <alignment horizontal="center" vertical="center" wrapText="1"/>
    </xf>
    <xf numFmtId="167" fontId="10" fillId="0" borderId="13" xfId="0" applyNumberFormat="1" applyFont="1" applyBorder="1" applyAlignment="1">
      <alignment horizontal="center" vertical="center" wrapText="1"/>
    </xf>
    <xf numFmtId="167" fontId="4" fillId="0" borderId="1" xfId="0" applyNumberFormat="1" applyFont="1" applyBorder="1" applyAlignment="1" applyProtection="1">
      <alignment horizontal="center" vertical="center"/>
      <protection locked="0"/>
    </xf>
    <xf numFmtId="3" fontId="5" fillId="0" borderId="29" xfId="0" applyNumberFormat="1" applyFont="1" applyBorder="1" applyAlignment="1">
      <alignment horizontal="center" vertical="center"/>
    </xf>
    <xf numFmtId="0" fontId="5" fillId="0" borderId="29" xfId="0" applyFont="1" applyBorder="1" applyAlignment="1">
      <alignment horizontal="center" vertical="center"/>
    </xf>
    <xf numFmtId="168" fontId="5" fillId="0" borderId="29" xfId="0" applyNumberFormat="1" applyFont="1" applyBorder="1" applyAlignment="1">
      <alignment horizontal="center" vertical="center"/>
    </xf>
    <xf numFmtId="0" fontId="4" fillId="2" borderId="21" xfId="0" applyFont="1" applyFill="1" applyBorder="1" applyAlignment="1">
      <alignment horizontal="justify" vertical="center" wrapText="1"/>
    </xf>
    <xf numFmtId="0" fontId="4" fillId="0" borderId="0" xfId="0" applyFont="1" applyBorder="1" applyAlignment="1">
      <alignment vertical="center" wrapText="1"/>
    </xf>
    <xf numFmtId="3" fontId="4" fillId="0" borderId="0" xfId="0" applyNumberFormat="1" applyFont="1" applyBorder="1" applyAlignment="1">
      <alignment vertical="center" wrapText="1"/>
    </xf>
    <xf numFmtId="3" fontId="4" fillId="0" borderId="10" xfId="0" applyNumberFormat="1" applyFont="1" applyBorder="1" applyAlignment="1">
      <alignment horizontal="center" vertical="center" wrapText="1"/>
    </xf>
    <xf numFmtId="0" fontId="10" fillId="0" borderId="10" xfId="0" applyFont="1" applyBorder="1" applyAlignment="1">
      <alignment horizontal="justify" vertical="center" wrapText="1"/>
    </xf>
    <xf numFmtId="3" fontId="4" fillId="0" borderId="17" xfId="0" applyNumberFormat="1" applyFont="1" applyBorder="1" applyAlignment="1">
      <alignment vertical="center" wrapText="1"/>
    </xf>
    <xf numFmtId="0" fontId="9" fillId="3" borderId="14" xfId="0" applyFont="1" applyFill="1" applyBorder="1" applyAlignment="1">
      <alignment horizontal="center" vertical="center" wrapText="1"/>
    </xf>
    <xf numFmtId="0" fontId="10" fillId="0" borderId="19" xfId="0" applyFont="1" applyBorder="1" applyAlignment="1">
      <alignment horizontal="left" vertical="center" wrapText="1"/>
    </xf>
    <xf numFmtId="0" fontId="6" fillId="0" borderId="0" xfId="0" applyFont="1" applyFill="1"/>
    <xf numFmtId="168" fontId="7" fillId="0" borderId="13" xfId="0" applyNumberFormat="1" applyFont="1" applyFill="1" applyBorder="1" applyAlignment="1">
      <alignment horizontal="center" vertical="center" wrapText="1"/>
    </xf>
    <xf numFmtId="167" fontId="7" fillId="0" borderId="13" xfId="0" applyNumberFormat="1" applyFont="1" applyFill="1" applyBorder="1" applyAlignment="1">
      <alignment horizontal="center" vertical="center" wrapText="1"/>
    </xf>
    <xf numFmtId="0" fontId="10" fillId="0" borderId="12" xfId="0" applyFont="1" applyFill="1" applyBorder="1" applyAlignment="1">
      <alignment vertical="center"/>
    </xf>
    <xf numFmtId="0" fontId="12" fillId="0" borderId="0" xfId="0" applyFont="1" applyFill="1" applyAlignment="1">
      <alignment vertical="center"/>
    </xf>
    <xf numFmtId="0" fontId="12" fillId="0" borderId="0" xfId="0" applyFont="1" applyFill="1" applyAlignment="1">
      <alignment vertical="center" wrapText="1"/>
    </xf>
    <xf numFmtId="0" fontId="12" fillId="0" borderId="0" xfId="0" applyFont="1" applyFill="1"/>
    <xf numFmtId="167" fontId="14" fillId="0" borderId="13" xfId="0" applyNumberFormat="1" applyFont="1" applyFill="1" applyBorder="1" applyAlignment="1">
      <alignment horizontal="center" vertical="center"/>
    </xf>
    <xf numFmtId="170" fontId="7" fillId="0" borderId="12" xfId="0" applyNumberFormat="1" applyFont="1" applyFill="1" applyBorder="1" applyAlignment="1">
      <alignment horizontal="center" vertical="center"/>
    </xf>
    <xf numFmtId="167" fontId="7" fillId="0" borderId="13" xfId="0" applyNumberFormat="1" applyFont="1" applyFill="1" applyBorder="1" applyAlignment="1">
      <alignment horizontal="center" vertical="center"/>
    </xf>
    <xf numFmtId="0" fontId="7" fillId="0" borderId="12" xfId="0" applyFont="1" applyFill="1" applyBorder="1" applyAlignment="1">
      <alignment horizontal="left" vertical="center" wrapText="1"/>
    </xf>
    <xf numFmtId="0" fontId="7" fillId="0" borderId="12" xfId="0" applyFont="1" applyFill="1" applyBorder="1" applyAlignment="1">
      <alignment horizontal="justify" vertical="center" wrapText="1"/>
    </xf>
    <xf numFmtId="3" fontId="7" fillId="0" borderId="13" xfId="0" applyNumberFormat="1" applyFont="1" applyFill="1" applyBorder="1" applyAlignment="1">
      <alignment horizontal="center" vertical="center"/>
    </xf>
    <xf numFmtId="0" fontId="7" fillId="0" borderId="13" xfId="0" applyFont="1" applyFill="1" applyBorder="1" applyAlignment="1">
      <alignment horizontal="center" vertical="center"/>
    </xf>
    <xf numFmtId="167" fontId="7" fillId="0" borderId="12" xfId="0" applyNumberFormat="1" applyFont="1" applyFill="1" applyBorder="1" applyAlignment="1">
      <alignment horizontal="center" vertical="center"/>
    </xf>
    <xf numFmtId="0" fontId="7" fillId="0" borderId="12" xfId="0" applyFont="1" applyFill="1" applyBorder="1" applyAlignment="1">
      <alignment horizontal="center" vertical="center"/>
    </xf>
    <xf numFmtId="3" fontId="17" fillId="0" borderId="13" xfId="0" applyNumberFormat="1" applyFont="1" applyFill="1" applyBorder="1" applyAlignment="1">
      <alignment horizontal="center" vertical="center" wrapText="1"/>
    </xf>
    <xf numFmtId="166" fontId="17" fillId="0" borderId="13" xfId="0" applyNumberFormat="1" applyFont="1" applyFill="1" applyBorder="1" applyAlignment="1">
      <alignment horizontal="center" vertical="center" wrapText="1"/>
    </xf>
    <xf numFmtId="3" fontId="16" fillId="0" borderId="13" xfId="0" applyNumberFormat="1" applyFont="1" applyFill="1" applyBorder="1" applyAlignment="1">
      <alignment horizontal="center" vertical="center" wrapText="1"/>
    </xf>
    <xf numFmtId="166" fontId="16" fillId="0" borderId="13" xfId="0" applyNumberFormat="1" applyFont="1" applyFill="1" applyBorder="1" applyAlignment="1">
      <alignment horizontal="center" vertical="center" wrapText="1"/>
    </xf>
    <xf numFmtId="0" fontId="15" fillId="3" borderId="10" xfId="0" applyFont="1" applyFill="1" applyBorder="1" applyAlignment="1">
      <alignment horizontal="center" vertical="center"/>
    </xf>
    <xf numFmtId="0" fontId="15" fillId="3" borderId="10"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62" fillId="0" borderId="12" xfId="0" applyFont="1" applyBorder="1" applyAlignment="1">
      <alignment horizontal="justify" vertical="center" wrapText="1"/>
    </xf>
    <xf numFmtId="3" fontId="20" fillId="0" borderId="13" xfId="0" applyNumberFormat="1" applyFont="1" applyBorder="1" applyAlignment="1">
      <alignment horizontal="center" vertical="center" wrapText="1"/>
    </xf>
    <xf numFmtId="0" fontId="37" fillId="0" borderId="12" xfId="0" applyFont="1" applyBorder="1" applyAlignment="1">
      <alignment horizontal="justify" vertical="center" wrapText="1"/>
    </xf>
    <xf numFmtId="3" fontId="18" fillId="0" borderId="13" xfId="0" applyNumberFormat="1" applyFont="1" applyBorder="1" applyAlignment="1">
      <alignment horizontal="center" vertical="center" wrapText="1"/>
    </xf>
    <xf numFmtId="0" fontId="37" fillId="0" borderId="12" xfId="0" applyFont="1" applyBorder="1" applyAlignment="1">
      <alignment horizontal="left" vertical="center" wrapText="1"/>
    </xf>
    <xf numFmtId="0" fontId="35" fillId="0" borderId="12" xfId="0" applyFont="1" applyBorder="1" applyAlignment="1">
      <alignment horizontal="left" vertical="center" wrapText="1"/>
    </xf>
    <xf numFmtId="0" fontId="36" fillId="0" borderId="12" xfId="0" applyFont="1" applyBorder="1" applyAlignment="1">
      <alignment horizontal="left" vertical="center" wrapText="1"/>
    </xf>
    <xf numFmtId="0" fontId="0" fillId="0" borderId="0" xfId="0" applyAlignment="1">
      <alignment horizontal="right"/>
    </xf>
    <xf numFmtId="3" fontId="63" fillId="0" borderId="13" xfId="0" applyNumberFormat="1" applyFont="1" applyBorder="1" applyAlignment="1">
      <alignment horizontal="center" vertical="center" wrapText="1"/>
    </xf>
    <xf numFmtId="0" fontId="64" fillId="0" borderId="0" xfId="0" applyFont="1" applyAlignment="1">
      <alignment horizontal="justify" vertical="center"/>
    </xf>
    <xf numFmtId="0" fontId="15" fillId="0" borderId="0" xfId="0" applyFont="1"/>
    <xf numFmtId="0" fontId="37" fillId="0" borderId="12" xfId="0" applyFont="1" applyBorder="1" applyAlignment="1">
      <alignment horizontal="left" vertical="center"/>
    </xf>
    <xf numFmtId="4" fontId="18" fillId="0" borderId="13" xfId="0" applyNumberFormat="1" applyFont="1" applyBorder="1" applyAlignment="1">
      <alignment horizontal="center" vertical="center"/>
    </xf>
    <xf numFmtId="4" fontId="18" fillId="0" borderId="33" xfId="0" applyNumberFormat="1" applyFont="1" applyBorder="1" applyAlignment="1">
      <alignment horizontal="center" vertical="center"/>
    </xf>
    <xf numFmtId="4" fontId="18" fillId="0" borderId="10" xfId="0" applyNumberFormat="1" applyFont="1" applyBorder="1" applyAlignment="1">
      <alignment horizontal="center" vertical="center" wrapText="1"/>
    </xf>
    <xf numFmtId="4" fontId="18" fillId="0" borderId="10" xfId="0" applyNumberFormat="1" applyFont="1" applyBorder="1" applyAlignment="1">
      <alignment horizontal="center" vertical="center"/>
    </xf>
    <xf numFmtId="4" fontId="63" fillId="0" borderId="13" xfId="0" applyNumberFormat="1" applyFont="1" applyBorder="1" applyAlignment="1">
      <alignment horizontal="center" vertical="center" wrapText="1"/>
    </xf>
    <xf numFmtId="4" fontId="65" fillId="0" borderId="33" xfId="0" applyNumberFormat="1" applyFont="1" applyBorder="1" applyAlignment="1">
      <alignment horizontal="center" vertical="center"/>
    </xf>
    <xf numFmtId="0" fontId="36" fillId="0" borderId="0" xfId="0" applyFont="1" applyAlignment="1">
      <alignment horizontal="right" vertical="center"/>
    </xf>
    <xf numFmtId="3" fontId="62" fillId="0" borderId="13" xfId="0" applyNumberFormat="1" applyFont="1" applyBorder="1" applyAlignment="1">
      <alignment horizontal="center" vertical="center" wrapText="1"/>
    </xf>
    <xf numFmtId="3" fontId="20" fillId="0" borderId="13" xfId="0" applyNumberFormat="1" applyFont="1" applyBorder="1" applyAlignment="1">
      <alignment horizontal="center" vertical="center"/>
    </xf>
    <xf numFmtId="3" fontId="37" fillId="0" borderId="13" xfId="0" applyNumberFormat="1" applyFont="1" applyBorder="1" applyAlignment="1">
      <alignment horizontal="center" vertical="center" wrapText="1"/>
    </xf>
    <xf numFmtId="3" fontId="18" fillId="0" borderId="13" xfId="0" applyNumberFormat="1" applyFont="1" applyBorder="1" applyAlignment="1">
      <alignment horizontal="center" vertical="center"/>
    </xf>
    <xf numFmtId="0" fontId="4" fillId="0" borderId="0" xfId="0" applyFont="1" applyAlignment="1">
      <alignment horizontal="justify" vertical="center" wrapText="1"/>
    </xf>
    <xf numFmtId="0" fontId="20" fillId="0" borderId="12" xfId="0" applyFont="1" applyBorder="1" applyAlignment="1">
      <alignment horizontal="justify" vertical="center" wrapText="1"/>
    </xf>
    <xf numFmtId="2" fontId="4" fillId="0" borderId="13" xfId="0" applyNumberFormat="1" applyFont="1" applyBorder="1" applyAlignment="1">
      <alignment horizontal="center" vertical="center" wrapText="1"/>
    </xf>
    <xf numFmtId="0" fontId="36" fillId="0" borderId="12" xfId="0" applyFont="1" applyBorder="1" applyAlignment="1">
      <alignment horizontal="center" vertical="center"/>
    </xf>
    <xf numFmtId="0" fontId="37" fillId="0" borderId="12" xfId="0" applyFont="1" applyBorder="1" applyAlignment="1">
      <alignment horizontal="center" vertical="center"/>
    </xf>
    <xf numFmtId="2" fontId="37" fillId="0" borderId="13" xfId="0" applyNumberFormat="1" applyFont="1" applyBorder="1" applyAlignment="1">
      <alignment horizontal="center" vertical="center"/>
    </xf>
    <xf numFmtId="0" fontId="9" fillId="3" borderId="49"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51"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42" xfId="0" applyFont="1" applyFill="1" applyBorder="1" applyAlignment="1">
      <alignment horizontal="center" vertical="center"/>
    </xf>
    <xf numFmtId="0" fontId="0" fillId="0" borderId="55" xfId="0" applyBorder="1"/>
    <xf numFmtId="0" fontId="0" fillId="0" borderId="56" xfId="0" applyBorder="1"/>
    <xf numFmtId="0" fontId="9" fillId="3" borderId="50" xfId="0" applyFont="1" applyFill="1" applyBorder="1" applyAlignment="1">
      <alignment horizontal="center" vertical="center"/>
    </xf>
    <xf numFmtId="0" fontId="9" fillId="3" borderId="60" xfId="0" applyFont="1" applyFill="1" applyBorder="1" applyAlignment="1">
      <alignment horizontal="center" vertical="center"/>
    </xf>
    <xf numFmtId="0" fontId="9" fillId="3" borderId="59" xfId="0" applyFont="1" applyFill="1" applyBorder="1" applyAlignment="1">
      <alignment horizontal="center" vertical="center"/>
    </xf>
    <xf numFmtId="0" fontId="8" fillId="0" borderId="0" xfId="0" applyFont="1" applyFill="1"/>
    <xf numFmtId="0" fontId="11" fillId="0" borderId="0" xfId="0" applyFont="1" applyFill="1" applyAlignment="1">
      <alignment horizontal="left" vertical="center"/>
    </xf>
    <xf numFmtId="0" fontId="11" fillId="0" borderId="0" xfId="0" applyFont="1" applyFill="1" applyAlignment="1">
      <alignment horizontal="justify" vertical="center"/>
    </xf>
    <xf numFmtId="0" fontId="15" fillId="3" borderId="13" xfId="0" applyFont="1" applyFill="1" applyBorder="1" applyAlignment="1">
      <alignment horizontal="center" vertical="center" wrapText="1"/>
    </xf>
    <xf numFmtId="0" fontId="67" fillId="0" borderId="0" xfId="0" applyFont="1"/>
    <xf numFmtId="3" fontId="7" fillId="0" borderId="0" xfId="0" applyNumberFormat="1" applyFont="1"/>
    <xf numFmtId="0" fontId="66" fillId="0" borderId="0" xfId="0" applyFont="1" applyFill="1"/>
    <xf numFmtId="2" fontId="4" fillId="0" borderId="0" xfId="0" applyNumberFormat="1" applyFont="1" applyFill="1"/>
    <xf numFmtId="0" fontId="17" fillId="0" borderId="1" xfId="2" applyFont="1" applyFill="1" applyBorder="1" applyAlignment="1">
      <alignment wrapText="1"/>
    </xf>
    <xf numFmtId="168" fontId="17" fillId="0" borderId="1" xfId="4" applyNumberFormat="1" applyFont="1" applyFill="1" applyBorder="1" applyAlignment="1">
      <alignment horizontal="right" vertical="center"/>
    </xf>
    <xf numFmtId="0" fontId="17" fillId="0" borderId="1" xfId="4" applyFont="1" applyFill="1" applyBorder="1"/>
    <xf numFmtId="0" fontId="17" fillId="0" borderId="1" xfId="4" applyFont="1" applyFill="1" applyBorder="1" applyAlignment="1">
      <alignment horizontal="right"/>
    </xf>
    <xf numFmtId="0" fontId="16" fillId="0" borderId="1" xfId="4" applyFont="1" applyFill="1" applyBorder="1" applyAlignment="1">
      <alignment horizontal="left"/>
    </xf>
    <xf numFmtId="167" fontId="16" fillId="0" borderId="1" xfId="17" applyNumberFormat="1" applyFont="1" applyFill="1" applyBorder="1" applyAlignment="1">
      <alignment horizontal="right" vertical="center"/>
    </xf>
    <xf numFmtId="0" fontId="17" fillId="0" borderId="0" xfId="17" applyFont="1" applyFill="1"/>
    <xf numFmtId="168" fontId="17" fillId="0" borderId="0" xfId="4" applyNumberFormat="1" applyFont="1" applyFill="1" applyAlignment="1">
      <alignment horizontal="right" vertical="center"/>
    </xf>
    <xf numFmtId="0" fontId="13" fillId="0" borderId="0" xfId="14" applyNumberFormat="1" applyFont="1" applyFill="1" applyBorder="1"/>
    <xf numFmtId="1" fontId="46" fillId="0" borderId="0" xfId="14" applyNumberFormat="1" applyFont="1" applyFill="1" applyBorder="1" applyAlignment="1">
      <alignment horizontal="center"/>
    </xf>
    <xf numFmtId="0" fontId="7" fillId="0" borderId="0" xfId="0" applyFont="1" applyFill="1"/>
    <xf numFmtId="0" fontId="5" fillId="0" borderId="12" xfId="0" applyFont="1" applyBorder="1" applyAlignment="1">
      <alignment horizontal="center" vertical="center"/>
    </xf>
    <xf numFmtId="0" fontId="5" fillId="0" borderId="61" xfId="0" applyFont="1" applyBorder="1" applyAlignment="1">
      <alignment horizontal="center" vertical="center"/>
    </xf>
    <xf numFmtId="3" fontId="10" fillId="0" borderId="62" xfId="0" applyNumberFormat="1" applyFont="1" applyBorder="1" applyAlignment="1">
      <alignment horizontal="center" vertical="center"/>
    </xf>
    <xf numFmtId="3" fontId="10" fillId="0" borderId="63" xfId="0" applyNumberFormat="1" applyFont="1" applyBorder="1" applyAlignment="1">
      <alignment horizontal="center" vertical="center"/>
    </xf>
    <xf numFmtId="0" fontId="4" fillId="0" borderId="12" xfId="0" applyFont="1" applyBorder="1" applyAlignment="1">
      <alignment horizontal="left" vertical="center"/>
    </xf>
    <xf numFmtId="0" fontId="10" fillId="2" borderId="19" xfId="0" applyFont="1" applyFill="1" applyBorder="1" applyAlignment="1">
      <alignment horizontal="left" vertical="center" wrapText="1"/>
    </xf>
    <xf numFmtId="0" fontId="10" fillId="2" borderId="12" xfId="0" applyFont="1" applyFill="1" applyBorder="1" applyAlignment="1">
      <alignment horizontal="left" vertical="center" wrapText="1"/>
    </xf>
    <xf numFmtId="0" fontId="4" fillId="5" borderId="1" xfId="0" applyFont="1" applyFill="1" applyBorder="1" applyAlignment="1">
      <alignment wrapText="1"/>
    </xf>
    <xf numFmtId="0" fontId="8" fillId="5" borderId="1" xfId="0" applyFont="1" applyFill="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15" fillId="3" borderId="10" xfId="0" applyFont="1" applyFill="1" applyBorder="1" applyAlignment="1">
      <alignment horizontal="center" vertical="center" wrapText="1"/>
    </xf>
    <xf numFmtId="3" fontId="4" fillId="0" borderId="10" xfId="0" applyNumberFormat="1" applyFont="1" applyFill="1" applyBorder="1" applyAlignment="1">
      <alignment horizontal="center" vertical="center"/>
    </xf>
    <xf numFmtId="167" fontId="4" fillId="0" borderId="10" xfId="0" applyNumberFormat="1" applyFont="1" applyFill="1" applyBorder="1" applyAlignment="1">
      <alignment horizontal="center" vertical="center"/>
    </xf>
    <xf numFmtId="166" fontId="4" fillId="0" borderId="10" xfId="0" applyNumberFormat="1" applyFont="1" applyFill="1" applyBorder="1" applyAlignment="1">
      <alignment horizontal="center" vertical="center"/>
    </xf>
    <xf numFmtId="0" fontId="15" fillId="3" borderId="10" xfId="0" applyFont="1" applyFill="1" applyBorder="1" applyAlignment="1">
      <alignment horizontal="center" vertical="center"/>
    </xf>
    <xf numFmtId="0" fontId="15" fillId="3" borderId="10" xfId="0" applyFont="1" applyFill="1" applyBorder="1" applyAlignment="1">
      <alignment horizontal="center" vertical="center" wrapText="1"/>
    </xf>
    <xf numFmtId="0" fontId="15" fillId="3" borderId="0" xfId="0" applyFont="1" applyFill="1" applyAlignment="1">
      <alignment horizontal="center" vertical="center"/>
    </xf>
    <xf numFmtId="0" fontId="15" fillId="3" borderId="14"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0" fillId="0" borderId="12" xfId="0" applyFont="1" applyBorder="1" applyAlignment="1">
      <alignment horizontal="center" vertical="center"/>
    </xf>
    <xf numFmtId="0" fontId="25" fillId="5" borderId="1" xfId="0" applyFont="1" applyFill="1" applyBorder="1" applyAlignment="1">
      <alignment horizontal="center" vertical="center"/>
    </xf>
    <xf numFmtId="0" fontId="25" fillId="5" borderId="1" xfId="0" applyFont="1" applyFill="1" applyBorder="1" applyAlignment="1">
      <alignment horizontal="center" vertical="center" wrapText="1"/>
    </xf>
    <xf numFmtId="0" fontId="4" fillId="5" borderId="1" xfId="0" applyFont="1" applyFill="1" applyBorder="1"/>
    <xf numFmtId="3" fontId="4" fillId="5" borderId="1" xfId="0" applyNumberFormat="1" applyFont="1" applyFill="1" applyBorder="1"/>
    <xf numFmtId="3" fontId="14" fillId="0" borderId="0" xfId="7" applyNumberFormat="1" applyFont="1" applyAlignment="1" applyProtection="1">
      <alignment vertical="center"/>
      <protection hidden="1"/>
    </xf>
    <xf numFmtId="3" fontId="7" fillId="0" borderId="0" xfId="7" applyNumberFormat="1" applyFont="1" applyAlignment="1" applyProtection="1">
      <alignment vertical="center"/>
      <protection hidden="1"/>
    </xf>
    <xf numFmtId="3" fontId="4" fillId="0" borderId="0" xfId="0" applyNumberFormat="1" applyFont="1" applyAlignment="1"/>
    <xf numFmtId="0" fontId="7" fillId="0" borderId="0" xfId="7" applyFont="1" applyAlignment="1" applyProtection="1">
      <alignment vertical="center"/>
      <protection hidden="1"/>
    </xf>
    <xf numFmtId="2" fontId="4" fillId="5" borderId="1" xfId="0" applyNumberFormat="1" applyFont="1" applyFill="1" applyBorder="1"/>
    <xf numFmtId="2" fontId="7" fillId="0" borderId="1" xfId="0" applyNumberFormat="1" applyFont="1" applyBorder="1"/>
    <xf numFmtId="2" fontId="4" fillId="0" borderId="1" xfId="0" applyNumberFormat="1" applyFont="1" applyBorder="1"/>
    <xf numFmtId="0" fontId="70" fillId="5" borderId="1" xfId="0" applyFont="1" applyFill="1" applyBorder="1" applyAlignment="1">
      <alignment horizontal="center" vertical="center"/>
    </xf>
    <xf numFmtId="0" fontId="21" fillId="5" borderId="1"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8" fillId="5" borderId="1" xfId="0" applyFont="1" applyFill="1" applyBorder="1" applyAlignment="1">
      <alignment horizontal="center" vertical="center"/>
    </xf>
    <xf numFmtId="0" fontId="15" fillId="3" borderId="14" xfId="0" applyFont="1" applyFill="1" applyBorder="1" applyAlignment="1">
      <alignment vertical="center" wrapText="1"/>
    </xf>
    <xf numFmtId="0" fontId="10" fillId="0" borderId="29" xfId="0" applyFont="1" applyBorder="1" applyAlignment="1">
      <alignment horizontal="left" vertical="center" wrapText="1"/>
    </xf>
    <xf numFmtId="2" fontId="7" fillId="0" borderId="29" xfId="0" applyNumberFormat="1" applyFont="1" applyBorder="1" applyAlignment="1">
      <alignment horizontal="center" vertical="center" wrapText="1"/>
    </xf>
    <xf numFmtId="0" fontId="7" fillId="0" borderId="29" xfId="0" applyFont="1" applyBorder="1" applyAlignment="1">
      <alignment horizontal="left" vertical="center" wrapText="1"/>
    </xf>
    <xf numFmtId="0" fontId="71" fillId="0" borderId="12" xfId="0" applyFont="1" applyBorder="1" applyAlignment="1">
      <alignment horizontal="left" vertical="center"/>
    </xf>
    <xf numFmtId="3" fontId="71" fillId="0" borderId="13" xfId="0" applyNumberFormat="1" applyFont="1" applyBorder="1" applyAlignment="1">
      <alignment horizontal="center" vertical="center"/>
    </xf>
    <xf numFmtId="0" fontId="71" fillId="0" borderId="13" xfId="0" applyFont="1" applyBorder="1" applyAlignment="1">
      <alignment horizontal="center" vertical="center"/>
    </xf>
    <xf numFmtId="3" fontId="60" fillId="0" borderId="13" xfId="0" applyNumberFormat="1" applyFont="1" applyBorder="1" applyAlignment="1">
      <alignment horizontal="center" vertical="center"/>
    </xf>
    <xf numFmtId="0" fontId="60" fillId="0" borderId="13" xfId="0" applyFont="1" applyBorder="1" applyAlignment="1">
      <alignment horizontal="center" vertical="center"/>
    </xf>
    <xf numFmtId="0" fontId="72" fillId="0" borderId="13" xfId="0" applyFont="1" applyBorder="1" applyAlignment="1">
      <alignment horizontal="center" vertical="center"/>
    </xf>
    <xf numFmtId="3" fontId="72" fillId="0" borderId="13" xfId="0" applyNumberFormat="1" applyFont="1" applyBorder="1" applyAlignment="1">
      <alignment horizontal="center" vertical="center"/>
    </xf>
    <xf numFmtId="0" fontId="8" fillId="0" borderId="0" xfId="0" applyFont="1" applyFill="1" applyAlignment="1">
      <alignment horizontal="left" vertical="top"/>
    </xf>
    <xf numFmtId="0" fontId="8" fillId="0" borderId="0" xfId="0" applyFont="1" applyAlignment="1">
      <alignment horizontal="left" vertical="top"/>
    </xf>
    <xf numFmtId="0" fontId="4" fillId="0" borderId="0" xfId="0" applyFont="1" applyAlignment="1">
      <alignment horizontal="left" vertical="top" wrapText="1"/>
    </xf>
    <xf numFmtId="0" fontId="35" fillId="0" borderId="12" xfId="0" applyFont="1" applyBorder="1" applyAlignment="1">
      <alignment horizontal="justify" vertical="center" wrapText="1"/>
    </xf>
    <xf numFmtId="9" fontId="62" fillId="0" borderId="13" xfId="0" applyNumberFormat="1" applyFont="1" applyBorder="1" applyAlignment="1">
      <alignment horizontal="center" vertical="center" wrapText="1"/>
    </xf>
    <xf numFmtId="9" fontId="37" fillId="0" borderId="13" xfId="0" applyNumberFormat="1" applyFont="1" applyBorder="1" applyAlignment="1">
      <alignment horizontal="center" vertical="center" wrapText="1"/>
    </xf>
    <xf numFmtId="0" fontId="22" fillId="0" borderId="30" xfId="0" applyFont="1" applyBorder="1" applyAlignment="1">
      <alignment horizontal="left" vertical="center"/>
    </xf>
    <xf numFmtId="0" fontId="22" fillId="0" borderId="66" xfId="0" applyFont="1" applyBorder="1" applyAlignment="1">
      <alignment horizontal="left" vertical="center"/>
    </xf>
    <xf numFmtId="0" fontId="22" fillId="0" borderId="31" xfId="0" applyFont="1" applyBorder="1" applyAlignment="1">
      <alignment horizontal="left" vertical="center"/>
    </xf>
    <xf numFmtId="0" fontId="35" fillId="0" borderId="12" xfId="0" applyFont="1" applyBorder="1" applyAlignment="1">
      <alignment horizontal="justify" vertical="center"/>
    </xf>
    <xf numFmtId="4" fontId="8" fillId="0" borderId="13" xfId="0" applyNumberFormat="1" applyFont="1" applyBorder="1" applyAlignment="1">
      <alignment horizontal="center" vertical="center" wrapText="1"/>
    </xf>
    <xf numFmtId="0" fontId="6" fillId="0" borderId="0" xfId="0" applyFont="1" applyAlignment="1">
      <alignment horizontal="left" vertical="top" wrapText="1"/>
    </xf>
    <xf numFmtId="0" fontId="9" fillId="3" borderId="11" xfId="0" applyFont="1" applyFill="1" applyBorder="1" applyAlignment="1">
      <alignment horizontal="center" vertical="center" wrapText="1"/>
    </xf>
    <xf numFmtId="0" fontId="4" fillId="0" borderId="12" xfId="0" applyFont="1" applyBorder="1" applyAlignment="1">
      <alignment horizontal="left" vertical="center"/>
    </xf>
    <xf numFmtId="0" fontId="10" fillId="2" borderId="12" xfId="0" applyFont="1" applyFill="1" applyBorder="1" applyAlignment="1">
      <alignment horizontal="center" vertical="center" wrapText="1"/>
    </xf>
    <xf numFmtId="0" fontId="15" fillId="3" borderId="79" xfId="0" applyFont="1" applyFill="1" applyBorder="1" applyAlignment="1">
      <alignment horizontal="center" vertical="center" wrapText="1"/>
    </xf>
    <xf numFmtId="0" fontId="15" fillId="3" borderId="78" xfId="0" applyFont="1" applyFill="1" applyBorder="1" applyAlignment="1">
      <alignment horizontal="center" vertical="center" wrapText="1"/>
    </xf>
    <xf numFmtId="0" fontId="9" fillId="3" borderId="78" xfId="0" applyFont="1" applyFill="1" applyBorder="1" applyAlignment="1">
      <alignment horizontal="center" vertical="center" wrapText="1"/>
    </xf>
    <xf numFmtId="0" fontId="20" fillId="0" borderId="12" xfId="0" applyFont="1" applyBorder="1" applyAlignment="1">
      <alignment horizontal="left" vertical="center" wrapText="1"/>
    </xf>
    <xf numFmtId="0" fontId="18" fillId="0" borderId="13" xfId="0" applyFont="1" applyBorder="1" applyAlignment="1">
      <alignment horizontal="center" vertical="center" wrapText="1"/>
    </xf>
    <xf numFmtId="0" fontId="4" fillId="0" borderId="13" xfId="0" applyFont="1" applyBorder="1" applyAlignment="1">
      <alignment horizontal="center" vertical="center" wrapText="1"/>
    </xf>
    <xf numFmtId="0" fontId="73" fillId="0" borderId="0" xfId="0" applyFont="1" applyAlignment="1">
      <alignment horizontal="justify" vertical="center"/>
    </xf>
    <xf numFmtId="0" fontId="39" fillId="0" borderId="0" xfId="0" applyFont="1" applyAlignment="1">
      <alignment horizontal="justify" vertical="center" wrapText="1"/>
    </xf>
    <xf numFmtId="166" fontId="4" fillId="0" borderId="13" xfId="0" applyNumberFormat="1" applyFont="1" applyBorder="1" applyAlignment="1">
      <alignment horizontal="center" vertical="center" wrapText="1"/>
    </xf>
    <xf numFmtId="0" fontId="15" fillId="3" borderId="11" xfId="0" applyFont="1" applyFill="1" applyBorder="1" applyAlignment="1">
      <alignment horizontal="center" vertical="center"/>
    </xf>
    <xf numFmtId="0" fontId="15" fillId="3" borderId="11"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4" fillId="0" borderId="0" xfId="0" applyFont="1" applyBorder="1"/>
    <xf numFmtId="0" fontId="15" fillId="3" borderId="10" xfId="0" applyFont="1" applyFill="1" applyBorder="1" applyAlignment="1">
      <alignment horizontal="center" vertical="center"/>
    </xf>
    <xf numFmtId="0" fontId="15" fillId="3" borderId="10" xfId="0" applyFont="1" applyFill="1" applyBorder="1" applyAlignment="1">
      <alignment horizontal="center" vertical="center" wrapText="1"/>
    </xf>
    <xf numFmtId="0" fontId="15" fillId="3" borderId="11" xfId="0" applyFont="1" applyFill="1" applyBorder="1" applyAlignment="1">
      <alignment horizontal="center" vertical="center"/>
    </xf>
    <xf numFmtId="0" fontId="15" fillId="3" borderId="11"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14" fillId="0" borderId="1" xfId="20" applyFont="1" applyBorder="1" applyAlignment="1">
      <alignment horizontal="center"/>
    </xf>
    <xf numFmtId="0" fontId="14" fillId="0" borderId="1" xfId="17" applyFont="1" applyBorder="1" applyAlignment="1">
      <alignment horizontal="center"/>
    </xf>
    <xf numFmtId="168" fontId="8" fillId="0" borderId="10" xfId="0" applyNumberFormat="1" applyFont="1" applyBorder="1" applyAlignment="1">
      <alignment horizontal="center" vertical="center"/>
    </xf>
    <xf numFmtId="168" fontId="5" fillId="0" borderId="10" xfId="0" applyNumberFormat="1" applyFont="1" applyBorder="1" applyAlignment="1">
      <alignment horizontal="center" vertical="center"/>
    </xf>
    <xf numFmtId="168" fontId="4" fillId="0" borderId="10" xfId="0" applyNumberFormat="1" applyFont="1" applyBorder="1" applyAlignment="1">
      <alignment horizontal="center" vertical="center"/>
    </xf>
    <xf numFmtId="168" fontId="10" fillId="0" borderId="10" xfId="0" applyNumberFormat="1" applyFont="1" applyBorder="1" applyAlignment="1">
      <alignment horizontal="center" vertical="center"/>
    </xf>
    <xf numFmtId="0" fontId="4" fillId="0" borderId="10" xfId="0" applyNumberFormat="1" applyFont="1" applyBorder="1" applyAlignment="1">
      <alignment horizontal="center" vertical="center"/>
    </xf>
    <xf numFmtId="0" fontId="15" fillId="3" borderId="14" xfId="0" applyFont="1" applyFill="1" applyBorder="1" applyAlignment="1">
      <alignment horizontal="center" vertical="center" wrapText="1"/>
    </xf>
    <xf numFmtId="0" fontId="5" fillId="0" borderId="12" xfId="0" applyFont="1" applyFill="1" applyBorder="1" applyAlignment="1">
      <alignment horizontal="left" vertical="center"/>
    </xf>
    <xf numFmtId="168" fontId="5" fillId="0" borderId="13" xfId="0" applyNumberFormat="1" applyFont="1" applyFill="1" applyBorder="1" applyAlignment="1">
      <alignment horizontal="center" vertical="center"/>
    </xf>
    <xf numFmtId="0" fontId="10" fillId="0" borderId="12" xfId="0" applyFont="1" applyFill="1" applyBorder="1" applyAlignment="1">
      <alignment horizontal="justify" vertical="center"/>
    </xf>
    <xf numFmtId="0" fontId="10" fillId="0" borderId="13" xfId="0" applyFont="1" applyFill="1" applyBorder="1" applyAlignment="1">
      <alignment horizontal="center" vertical="center"/>
    </xf>
    <xf numFmtId="167" fontId="10" fillId="0" borderId="13" xfId="0" applyNumberFormat="1" applyFont="1" applyFill="1" applyBorder="1" applyAlignment="1">
      <alignment horizontal="center" vertical="center"/>
    </xf>
    <xf numFmtId="0" fontId="5" fillId="0" borderId="12" xfId="0" applyFont="1" applyFill="1" applyBorder="1" applyAlignment="1">
      <alignment horizontal="center" vertical="center"/>
    </xf>
    <xf numFmtId="0" fontId="10" fillId="0" borderId="14" xfId="0" applyFont="1" applyBorder="1" applyAlignment="1">
      <alignment horizontal="center" vertical="center" wrapText="1"/>
    </xf>
    <xf numFmtId="173" fontId="40" fillId="3" borderId="68" xfId="26" applyNumberFormat="1" applyFont="1" applyFill="1" applyBorder="1" applyAlignment="1">
      <alignment horizontal="center" vertical="center" wrapText="1"/>
    </xf>
    <xf numFmtId="0" fontId="4" fillId="0" borderId="29" xfId="26" applyFont="1" applyFill="1" applyBorder="1" applyAlignment="1">
      <alignment vertical="center"/>
    </xf>
    <xf numFmtId="3" fontId="7" fillId="0" borderId="29" xfId="25" applyNumberFormat="1" applyFont="1" applyFill="1" applyBorder="1" applyAlignment="1">
      <alignment vertical="center"/>
    </xf>
    <xf numFmtId="2" fontId="7" fillId="0" borderId="29" xfId="25" applyNumberFormat="1" applyFont="1" applyFill="1" applyBorder="1" applyAlignment="1">
      <alignment vertical="center"/>
    </xf>
    <xf numFmtId="3" fontId="7" fillId="0" borderId="65" xfId="25" applyNumberFormat="1" applyFont="1" applyFill="1" applyBorder="1" applyAlignment="1">
      <alignment vertical="center"/>
    </xf>
    <xf numFmtId="0" fontId="4" fillId="0" borderId="29" xfId="26" applyFont="1" applyFill="1" applyBorder="1" applyAlignment="1">
      <alignment horizontal="left" vertical="center" wrapText="1" indent="1"/>
    </xf>
    <xf numFmtId="3" fontId="7" fillId="0" borderId="29" xfId="25" applyNumberFormat="1" applyFont="1" applyBorder="1" applyAlignment="1">
      <alignment vertical="center"/>
    </xf>
    <xf numFmtId="2" fontId="7" fillId="0" borderId="29" xfId="25" applyNumberFormat="1" applyFont="1" applyBorder="1" applyAlignment="1">
      <alignment vertical="center"/>
    </xf>
    <xf numFmtId="3" fontId="7" fillId="0" borderId="65" xfId="25" applyNumberFormat="1" applyFont="1" applyBorder="1" applyAlignment="1">
      <alignment vertical="center"/>
    </xf>
    <xf numFmtId="2" fontId="7" fillId="0" borderId="65" xfId="25" applyNumberFormat="1" applyFont="1" applyBorder="1" applyAlignment="1">
      <alignment vertical="center"/>
    </xf>
    <xf numFmtId="3" fontId="75" fillId="0" borderId="64" xfId="25" applyNumberFormat="1" applyFont="1" applyBorder="1" applyAlignment="1">
      <alignment horizontal="center" vertical="center"/>
    </xf>
    <xf numFmtId="4" fontId="75" fillId="0" borderId="64" xfId="25" applyNumberFormat="1" applyFont="1" applyBorder="1" applyAlignment="1">
      <alignment horizontal="center" vertical="center"/>
    </xf>
    <xf numFmtId="3" fontId="67" fillId="0" borderId="64" xfId="25" applyNumberFormat="1" applyFont="1" applyBorder="1" applyAlignment="1">
      <alignment horizontal="center" vertical="center"/>
    </xf>
    <xf numFmtId="4" fontId="76" fillId="0" borderId="64" xfId="25" applyNumberFormat="1" applyFont="1" applyBorder="1" applyAlignment="1">
      <alignment horizontal="center" vertical="center"/>
    </xf>
    <xf numFmtId="3" fontId="77" fillId="0" borderId="64" xfId="25" applyNumberFormat="1" applyFont="1" applyBorder="1" applyAlignment="1">
      <alignment horizontal="center" vertical="center"/>
    </xf>
    <xf numFmtId="4" fontId="77" fillId="0" borderId="64" xfId="25" applyNumberFormat="1" applyFont="1" applyBorder="1" applyAlignment="1">
      <alignment horizontal="center" vertical="center"/>
    </xf>
    <xf numFmtId="3" fontId="77" fillId="0" borderId="64" xfId="25" applyNumberFormat="1" applyFont="1" applyFill="1" applyBorder="1" applyAlignment="1">
      <alignment horizontal="center" vertical="center"/>
    </xf>
    <xf numFmtId="0" fontId="10" fillId="0" borderId="80" xfId="0" applyFont="1" applyBorder="1" applyAlignment="1">
      <alignment horizontal="left" vertical="center" wrapText="1"/>
    </xf>
    <xf numFmtId="3" fontId="10" fillId="0" borderId="80" xfId="0" applyNumberFormat="1" applyFont="1" applyBorder="1" applyAlignment="1">
      <alignment horizontal="center" vertical="center" wrapText="1"/>
    </xf>
    <xf numFmtId="0" fontId="15" fillId="3" borderId="10" xfId="0" applyFont="1" applyFill="1" applyBorder="1" applyAlignment="1">
      <alignment horizontal="center" vertical="center"/>
    </xf>
    <xf numFmtId="0" fontId="15" fillId="3" borderId="14"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25" fillId="0" borderId="0" xfId="0" applyFont="1" applyFill="1" applyAlignment="1">
      <alignment horizontal="left" vertical="center"/>
    </xf>
    <xf numFmtId="0" fontId="24" fillId="0" borderId="0" xfId="0" applyFont="1" applyFill="1"/>
    <xf numFmtId="0" fontId="28" fillId="0" borderId="0" xfId="0" applyFont="1" applyFill="1"/>
    <xf numFmtId="0" fontId="29" fillId="0" borderId="0" xfId="0" applyFont="1" applyFill="1" applyAlignment="1">
      <alignment horizontal="justify" vertical="center"/>
    </xf>
    <xf numFmtId="0" fontId="30" fillId="0" borderId="0" xfId="0" applyFont="1" applyFill="1" applyAlignment="1">
      <alignment horizontal="justify" vertical="center"/>
    </xf>
    <xf numFmtId="0" fontId="24" fillId="6" borderId="0" xfId="0" applyFont="1" applyFill="1"/>
    <xf numFmtId="0" fontId="36" fillId="0" borderId="12" xfId="0" applyFont="1" applyBorder="1" applyAlignment="1">
      <alignment horizontal="justify" vertical="center" wrapText="1"/>
    </xf>
    <xf numFmtId="0" fontId="19" fillId="0" borderId="0" xfId="0" applyFont="1" applyAlignment="1">
      <alignment horizontal="left" vertical="center"/>
    </xf>
    <xf numFmtId="167" fontId="37" fillId="0" borderId="13" xfId="1" applyNumberFormat="1" applyFont="1" applyBorder="1" applyAlignment="1">
      <alignment horizontal="center" vertical="center"/>
    </xf>
    <xf numFmtId="49" fontId="10" fillId="0" borderId="12" xfId="0" applyNumberFormat="1" applyFont="1" applyBorder="1" applyAlignment="1">
      <alignment horizontal="center" vertical="center"/>
    </xf>
    <xf numFmtId="0" fontId="15" fillId="3" borderId="10"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0" xfId="0" applyFont="1" applyFill="1" applyBorder="1" applyAlignment="1">
      <alignment horizontal="center" vertical="center"/>
    </xf>
    <xf numFmtId="3" fontId="53" fillId="0" borderId="6" xfId="2" applyNumberFormat="1" applyFont="1" applyFill="1" applyBorder="1" applyAlignment="1">
      <alignment horizontal="right"/>
    </xf>
    <xf numFmtId="3" fontId="53" fillId="0" borderId="1" xfId="2" applyNumberFormat="1" applyFont="1" applyFill="1" applyBorder="1" applyAlignment="1">
      <alignment horizontal="right"/>
    </xf>
    <xf numFmtId="3" fontId="51" fillId="0" borderId="1" xfId="2" applyNumberFormat="1" applyFont="1" applyFill="1" applyBorder="1"/>
    <xf numFmtId="3" fontId="53" fillId="0" borderId="1" xfId="2" applyNumberFormat="1" applyFont="1" applyFill="1" applyBorder="1"/>
    <xf numFmtId="0" fontId="4" fillId="2" borderId="21" xfId="0" applyFont="1" applyFill="1" applyBorder="1" applyAlignment="1">
      <alignment horizontal="justify" vertical="center"/>
    </xf>
    <xf numFmtId="0" fontId="4" fillId="2" borderId="34" xfId="0" applyFont="1" applyFill="1" applyBorder="1" applyAlignment="1">
      <alignment horizontal="right" vertical="center"/>
    </xf>
    <xf numFmtId="0" fontId="7" fillId="0" borderId="34" xfId="0" applyFont="1" applyFill="1" applyBorder="1" applyAlignment="1">
      <alignment horizontal="center" vertical="center"/>
    </xf>
    <xf numFmtId="0" fontId="51" fillId="0" borderId="11" xfId="0" applyFont="1" applyFill="1" applyBorder="1" applyAlignment="1">
      <alignment horizontal="center" vertical="center"/>
    </xf>
    <xf numFmtId="0" fontId="4" fillId="0" borderId="0" xfId="0" applyFont="1" applyAlignment="1">
      <alignment vertical="top" wrapText="1"/>
    </xf>
    <xf numFmtId="0" fontId="8" fillId="0" borderId="1" xfId="0" applyFont="1" applyFill="1" applyBorder="1"/>
    <xf numFmtId="0" fontId="4" fillId="0" borderId="1" xfId="0" applyFont="1" applyFill="1" applyBorder="1"/>
    <xf numFmtId="2" fontId="4" fillId="0" borderId="1" xfId="0" applyNumberFormat="1" applyFont="1" applyFill="1" applyBorder="1"/>
    <xf numFmtId="0" fontId="4" fillId="0" borderId="0" xfId="0" applyFont="1" applyFill="1" applyBorder="1"/>
    <xf numFmtId="0" fontId="15" fillId="3" borderId="10" xfId="0" applyFont="1" applyFill="1" applyBorder="1" applyAlignment="1">
      <alignment horizontal="center" vertical="center"/>
    </xf>
    <xf numFmtId="0" fontId="15" fillId="3" borderId="40" xfId="0" applyFont="1" applyFill="1" applyBorder="1" applyAlignment="1">
      <alignment horizontal="center" vertical="center" wrapText="1"/>
    </xf>
    <xf numFmtId="0" fontId="0" fillId="0" borderId="40" xfId="0" applyBorder="1" applyAlignment="1">
      <alignment horizontal="center" vertical="center" wrapText="1"/>
    </xf>
    <xf numFmtId="0" fontId="15" fillId="3" borderId="10" xfId="0" applyFont="1" applyFill="1" applyBorder="1" applyAlignment="1">
      <alignment horizontal="center" vertical="center" wrapText="1"/>
    </xf>
    <xf numFmtId="0" fontId="8" fillId="0" borderId="7" xfId="0" applyFont="1" applyBorder="1" applyAlignment="1">
      <alignment horizontal="center"/>
    </xf>
    <xf numFmtId="0" fontId="8" fillId="0" borderId="6" xfId="0" applyFont="1" applyBorder="1" applyAlignment="1">
      <alignment horizontal="center"/>
    </xf>
    <xf numFmtId="0" fontId="14" fillId="0" borderId="7" xfId="2" applyFont="1" applyFill="1" applyBorder="1" applyAlignment="1">
      <alignment horizontal="center" wrapText="1"/>
    </xf>
    <xf numFmtId="0" fontId="14" fillId="0" borderId="6" xfId="2" applyFont="1" applyFill="1" applyBorder="1" applyAlignment="1">
      <alignment horizontal="center" wrapText="1"/>
    </xf>
    <xf numFmtId="0" fontId="15" fillId="3" borderId="48" xfId="0" applyFont="1" applyFill="1" applyBorder="1" applyAlignment="1">
      <alignment horizontal="center" vertical="center"/>
    </xf>
    <xf numFmtId="0" fontId="15" fillId="3" borderId="23" xfId="0" applyFont="1" applyFill="1" applyBorder="1" applyAlignment="1">
      <alignment horizontal="center" vertical="center"/>
    </xf>
    <xf numFmtId="0" fontId="15" fillId="3" borderId="22" xfId="0" applyFont="1" applyFill="1" applyBorder="1" applyAlignment="1">
      <alignment horizontal="center" vertical="center"/>
    </xf>
    <xf numFmtId="0" fontId="15" fillId="3" borderId="47" xfId="0" applyFont="1" applyFill="1" applyBorder="1" applyAlignment="1">
      <alignment horizontal="center" vertical="center"/>
    </xf>
    <xf numFmtId="0" fontId="8" fillId="2" borderId="14" xfId="0" applyFont="1" applyFill="1" applyBorder="1" applyAlignment="1">
      <alignment horizontal="justify" vertical="center"/>
    </xf>
    <xf numFmtId="0" fontId="8" fillId="2" borderId="12" xfId="0" applyFont="1" applyFill="1" applyBorder="1" applyAlignment="1">
      <alignment horizontal="justify" vertical="center"/>
    </xf>
    <xf numFmtId="0" fontId="8" fillId="2" borderId="19" xfId="0" applyFont="1" applyFill="1" applyBorder="1" applyAlignment="1">
      <alignment horizontal="left" vertical="center"/>
    </xf>
    <xf numFmtId="0" fontId="8" fillId="2" borderId="12" xfId="0" applyFont="1" applyFill="1" applyBorder="1" applyAlignment="1">
      <alignment horizontal="left" vertical="center"/>
    </xf>
    <xf numFmtId="0" fontId="15" fillId="3" borderId="15" xfId="0" applyFont="1" applyFill="1" applyBorder="1" applyAlignment="1">
      <alignment horizontal="center" vertical="center"/>
    </xf>
    <xf numFmtId="0" fontId="15" fillId="3" borderId="35" xfId="0" applyFont="1" applyFill="1" applyBorder="1" applyAlignment="1">
      <alignment horizontal="center" vertical="center"/>
    </xf>
    <xf numFmtId="0" fontId="15" fillId="3" borderId="36" xfId="0" applyFont="1" applyFill="1" applyBorder="1" applyAlignment="1">
      <alignment horizontal="center" vertical="center"/>
    </xf>
    <xf numFmtId="0" fontId="15" fillId="3" borderId="37" xfId="0" applyFont="1" applyFill="1" applyBorder="1" applyAlignment="1">
      <alignment horizontal="center" vertical="center"/>
    </xf>
    <xf numFmtId="0" fontId="9" fillId="3" borderId="5"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2" xfId="0" applyFont="1" applyFill="1" applyBorder="1" applyAlignment="1">
      <alignment horizontal="center" vertical="center"/>
    </xf>
    <xf numFmtId="0" fontId="9" fillId="3" borderId="43" xfId="0" applyFont="1" applyFill="1" applyBorder="1" applyAlignment="1">
      <alignment horizontal="center" vertical="center"/>
    </xf>
    <xf numFmtId="0" fontId="9" fillId="3" borderId="3" xfId="0" applyFont="1" applyFill="1" applyBorder="1" applyAlignment="1">
      <alignment horizontal="center" vertical="center"/>
    </xf>
    <xf numFmtId="0" fontId="4" fillId="0" borderId="14" xfId="0" applyFont="1" applyBorder="1" applyAlignment="1">
      <alignment horizontal="left" vertical="center"/>
    </xf>
    <xf numFmtId="0" fontId="4" fillId="0" borderId="19" xfId="0" applyFont="1" applyBorder="1" applyAlignment="1">
      <alignment horizontal="left" vertical="center"/>
    </xf>
    <xf numFmtId="0" fontId="4" fillId="0" borderId="12" xfId="0" applyFont="1" applyBorder="1" applyAlignment="1">
      <alignment horizontal="left" vertical="center"/>
    </xf>
    <xf numFmtId="0" fontId="9" fillId="3" borderId="14"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12" xfId="0" applyFont="1" applyFill="1" applyBorder="1" applyAlignment="1">
      <alignment horizontal="center" vertical="center"/>
    </xf>
    <xf numFmtId="0" fontId="9" fillId="3" borderId="33"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14"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44" xfId="0" applyFont="1" applyFill="1" applyBorder="1" applyAlignment="1">
      <alignment horizontal="center" vertical="center"/>
    </xf>
    <xf numFmtId="0" fontId="9" fillId="3" borderId="45" xfId="0" applyFont="1" applyFill="1" applyBorder="1" applyAlignment="1">
      <alignment horizontal="center" vertical="center"/>
    </xf>
    <xf numFmtId="0" fontId="9" fillId="3" borderId="39" xfId="0" applyFont="1" applyFill="1" applyBorder="1" applyAlignment="1">
      <alignment horizontal="center" vertical="center" wrapText="1"/>
    </xf>
    <xf numFmtId="0" fontId="9" fillId="3" borderId="38"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15" fillId="3" borderId="0" xfId="0" applyFont="1" applyFill="1" applyAlignment="1">
      <alignment horizontal="center" vertical="center"/>
    </xf>
    <xf numFmtId="0" fontId="15" fillId="3" borderId="14"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33" xfId="0" applyFont="1" applyFill="1" applyBorder="1" applyAlignment="1">
      <alignment horizontal="center" vertical="center"/>
    </xf>
    <xf numFmtId="0" fontId="15" fillId="3" borderId="11" xfId="0" applyFont="1" applyFill="1" applyBorder="1" applyAlignment="1">
      <alignment horizontal="center" vertical="center"/>
    </xf>
    <xf numFmtId="0" fontId="24" fillId="0" borderId="0" xfId="0" applyFont="1" applyAlignment="1">
      <alignment horizontal="center" vertical="center" wrapText="1"/>
    </xf>
    <xf numFmtId="0" fontId="26" fillId="0" borderId="8" xfId="8" applyFont="1" applyBorder="1" applyAlignment="1">
      <alignment horizontal="center" vertical="center"/>
    </xf>
    <xf numFmtId="0" fontId="26" fillId="0" borderId="9" xfId="8" applyFont="1" applyBorder="1" applyAlignment="1">
      <alignment horizontal="center" vertical="center"/>
    </xf>
    <xf numFmtId="0" fontId="24" fillId="0" borderId="0" xfId="0" applyFont="1" applyAlignment="1">
      <alignment horizontal="center"/>
    </xf>
    <xf numFmtId="0" fontId="15" fillId="3" borderId="33"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0" fillId="0" borderId="33" xfId="0" applyFont="1" applyBorder="1" applyAlignment="1">
      <alignment horizontal="left" vertical="center" wrapText="1"/>
    </xf>
    <xf numFmtId="0" fontId="10" fillId="0" borderId="34" xfId="0" applyFont="1" applyBorder="1" applyAlignment="1">
      <alignment horizontal="left" vertical="center" wrapText="1"/>
    </xf>
    <xf numFmtId="0" fontId="10" fillId="0" borderId="11" xfId="0" applyFont="1" applyBorder="1" applyAlignment="1">
      <alignment horizontal="left" vertical="center" wrapText="1"/>
    </xf>
    <xf numFmtId="0" fontId="4" fillId="0" borderId="33" xfId="0" applyFont="1" applyBorder="1" applyAlignment="1">
      <alignment horizontal="justify" vertical="center" wrapText="1"/>
    </xf>
    <xf numFmtId="0" fontId="4" fillId="0" borderId="34" xfId="0" applyFont="1" applyBorder="1" applyAlignment="1">
      <alignment horizontal="justify" vertical="center" wrapText="1"/>
    </xf>
    <xf numFmtId="0" fontId="4" fillId="0" borderId="11" xfId="0" applyFont="1" applyBorder="1" applyAlignment="1">
      <alignment horizontal="justify" vertical="center" wrapText="1"/>
    </xf>
    <xf numFmtId="0" fontId="15" fillId="3" borderId="14" xfId="0" applyFont="1" applyFill="1" applyBorder="1" applyAlignment="1">
      <alignment horizontal="center" vertical="center"/>
    </xf>
    <xf numFmtId="0" fontId="15" fillId="3" borderId="12" xfId="0" applyFont="1" applyFill="1" applyBorder="1" applyAlignment="1">
      <alignment horizontal="center" vertical="center"/>
    </xf>
    <xf numFmtId="0" fontId="10" fillId="0" borderId="33" xfId="0" applyFont="1" applyBorder="1" applyAlignment="1">
      <alignment horizontal="left" vertical="center"/>
    </xf>
    <xf numFmtId="0" fontId="10" fillId="0" borderId="34" xfId="0" applyFont="1" applyBorder="1" applyAlignment="1">
      <alignment horizontal="left" vertical="center"/>
    </xf>
    <xf numFmtId="0" fontId="10" fillId="0" borderId="11" xfId="0" applyFont="1" applyBorder="1" applyAlignment="1">
      <alignment horizontal="left" vertical="center"/>
    </xf>
    <xf numFmtId="0" fontId="10" fillId="0" borderId="30" xfId="0" applyFont="1" applyBorder="1" applyAlignment="1">
      <alignment horizontal="left" vertical="center" wrapText="1"/>
    </xf>
    <xf numFmtId="0" fontId="10" fillId="0" borderId="66" xfId="0" applyFont="1" applyBorder="1" applyAlignment="1">
      <alignment horizontal="left" vertical="center" wrapText="1"/>
    </xf>
    <xf numFmtId="0" fontId="10" fillId="0" borderId="31" xfId="0" applyFont="1" applyBorder="1" applyAlignment="1">
      <alignment horizontal="left" vertical="center" wrapText="1"/>
    </xf>
    <xf numFmtId="2" fontId="7" fillId="0" borderId="30" xfId="25" applyNumberFormat="1" applyFont="1" applyFill="1" applyBorder="1" applyAlignment="1">
      <alignment horizontal="center" vertical="center"/>
    </xf>
    <xf numFmtId="2" fontId="7" fillId="0" borderId="31" xfId="25" applyNumberFormat="1" applyFont="1" applyFill="1" applyBorder="1" applyAlignment="1">
      <alignment horizontal="center" vertical="center"/>
    </xf>
    <xf numFmtId="0" fontId="40" fillId="3" borderId="75" xfId="26" applyFont="1" applyFill="1" applyBorder="1" applyAlignment="1">
      <alignment horizontal="center" vertical="center" wrapText="1"/>
    </xf>
    <xf numFmtId="0" fontId="40" fillId="3" borderId="72" xfId="26" applyFont="1" applyFill="1" applyBorder="1" applyAlignment="1">
      <alignment horizontal="center" vertical="center" wrapText="1"/>
    </xf>
    <xf numFmtId="0" fontId="40" fillId="3" borderId="69" xfId="26" applyFont="1" applyFill="1" applyBorder="1" applyAlignment="1">
      <alignment horizontal="center" vertical="center" wrapText="1"/>
    </xf>
    <xf numFmtId="173" fontId="40" fillId="3" borderId="74" xfId="26" applyNumberFormat="1" applyFont="1" applyFill="1" applyBorder="1" applyAlignment="1">
      <alignment horizontal="center" vertical="center" wrapText="1"/>
    </xf>
    <xf numFmtId="173" fontId="40" fillId="3" borderId="71" xfId="26" applyNumberFormat="1" applyFont="1" applyFill="1" applyBorder="1" applyAlignment="1">
      <alignment horizontal="center" vertical="center" wrapText="1"/>
    </xf>
    <xf numFmtId="173" fontId="40" fillId="3" borderId="73" xfId="26" applyNumberFormat="1" applyFont="1" applyFill="1" applyBorder="1" applyAlignment="1">
      <alignment horizontal="center" vertical="center" wrapText="1"/>
    </xf>
    <xf numFmtId="0" fontId="4" fillId="0" borderId="30" xfId="26" applyFont="1" applyFill="1" applyBorder="1" applyAlignment="1">
      <alignment horizontal="left" vertical="center"/>
    </xf>
    <xf numFmtId="0" fontId="4" fillId="0" borderId="66" xfId="26" applyFont="1" applyFill="1" applyBorder="1" applyAlignment="1">
      <alignment horizontal="left" vertical="center"/>
    </xf>
    <xf numFmtId="0" fontId="4" fillId="0" borderId="31" xfId="26" applyFont="1" applyFill="1" applyBorder="1" applyAlignment="1">
      <alignment horizontal="left" vertical="center"/>
    </xf>
    <xf numFmtId="173" fontId="40" fillId="3" borderId="70" xfId="26" applyNumberFormat="1" applyFont="1" applyFill="1" applyBorder="1" applyAlignment="1">
      <alignment horizontal="center" vertical="center" wrapText="1"/>
    </xf>
    <xf numFmtId="173" fontId="40" fillId="3" borderId="68" xfId="26" applyNumberFormat="1" applyFont="1" applyFill="1" applyBorder="1" applyAlignment="1">
      <alignment horizontal="center" vertical="center" wrapText="1"/>
    </xf>
    <xf numFmtId="173" fontId="40" fillId="3" borderId="67" xfId="26" applyNumberFormat="1" applyFont="1" applyFill="1" applyBorder="1" applyAlignment="1">
      <alignment horizontal="center" vertical="center" wrapText="1"/>
    </xf>
    <xf numFmtId="0" fontId="15" fillId="3" borderId="19" xfId="0" applyFont="1" applyFill="1" applyBorder="1" applyAlignment="1">
      <alignment horizontal="center" vertical="center"/>
    </xf>
    <xf numFmtId="0" fontId="15" fillId="3" borderId="34" xfId="0" applyFont="1" applyFill="1" applyBorder="1" applyAlignment="1">
      <alignment horizontal="center" vertical="center"/>
    </xf>
    <xf numFmtId="0" fontId="9" fillId="3" borderId="76" xfId="0" applyFont="1" applyFill="1" applyBorder="1" applyAlignment="1">
      <alignment horizontal="center" vertical="center" wrapText="1"/>
    </xf>
    <xf numFmtId="0" fontId="9" fillId="3" borderId="77" xfId="0" applyFont="1" applyFill="1" applyBorder="1" applyAlignment="1">
      <alignment horizontal="center" vertical="center" wrapText="1"/>
    </xf>
    <xf numFmtId="0" fontId="58" fillId="0" borderId="33" xfId="0" applyFont="1" applyBorder="1" applyAlignment="1">
      <alignment horizontal="left" vertical="center"/>
    </xf>
    <xf numFmtId="0" fontId="58" fillId="0" borderId="34" xfId="0" applyFont="1" applyBorder="1" applyAlignment="1">
      <alignment horizontal="left" vertical="center"/>
    </xf>
    <xf numFmtId="0" fontId="58" fillId="0" borderId="11" xfId="0" applyFont="1" applyBorder="1" applyAlignment="1">
      <alignment horizontal="left" vertical="center"/>
    </xf>
    <xf numFmtId="0" fontId="9" fillId="3" borderId="33"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5" fillId="0" borderId="33" xfId="0" applyFont="1" applyFill="1" applyBorder="1" applyAlignment="1">
      <alignment horizontal="left" vertical="center"/>
    </xf>
    <xf numFmtId="0" fontId="5" fillId="0" borderId="34" xfId="0" applyFont="1" applyFill="1" applyBorder="1" applyAlignment="1">
      <alignment horizontal="left" vertical="center"/>
    </xf>
    <xf numFmtId="0" fontId="5" fillId="0" borderId="11" xfId="0" applyFont="1" applyFill="1" applyBorder="1" applyAlignment="1">
      <alignment horizontal="left" vertical="center"/>
    </xf>
    <xf numFmtId="0" fontId="5" fillId="4" borderId="33" xfId="0" applyFont="1" applyFill="1" applyBorder="1" applyAlignment="1">
      <alignment horizontal="left" vertical="center"/>
    </xf>
    <xf numFmtId="0" fontId="5" fillId="4" borderId="34" xfId="0" applyFont="1" applyFill="1" applyBorder="1" applyAlignment="1">
      <alignment horizontal="left" vertical="center"/>
    </xf>
    <xf numFmtId="0" fontId="5" fillId="4" borderId="11" xfId="0" applyFont="1" applyFill="1" applyBorder="1" applyAlignment="1">
      <alignment horizontal="left" vertical="center"/>
    </xf>
    <xf numFmtId="0" fontId="40" fillId="3" borderId="14" xfId="0" applyFont="1" applyFill="1" applyBorder="1" applyAlignment="1">
      <alignment horizontal="center" vertical="center" wrapText="1"/>
    </xf>
    <xf numFmtId="0" fontId="40" fillId="3" borderId="19" xfId="0" applyFont="1" applyFill="1" applyBorder="1" applyAlignment="1">
      <alignment horizontal="center" vertical="center" wrapText="1"/>
    </xf>
    <xf numFmtId="0" fontId="40" fillId="3" borderId="16" xfId="0" applyFont="1" applyFill="1" applyBorder="1" applyAlignment="1">
      <alignment horizontal="left" vertical="center" wrapText="1"/>
    </xf>
    <xf numFmtId="0" fontId="40" fillId="3" borderId="0" xfId="0" applyFont="1" applyFill="1" applyAlignment="1">
      <alignment horizontal="left" vertical="center" wrapText="1"/>
    </xf>
    <xf numFmtId="0" fontId="40" fillId="3" borderId="12" xfId="0" applyFont="1" applyFill="1" applyBorder="1" applyAlignment="1">
      <alignment horizontal="center" vertical="center" wrapText="1"/>
    </xf>
    <xf numFmtId="0" fontId="5" fillId="0" borderId="33" xfId="0" applyFont="1" applyBorder="1" applyAlignment="1">
      <alignment horizontal="left" vertical="center"/>
    </xf>
    <xf numFmtId="0" fontId="5" fillId="0" borderId="34" xfId="0" applyFont="1" applyBorder="1" applyAlignment="1">
      <alignment horizontal="left" vertical="center"/>
    </xf>
    <xf numFmtId="0" fontId="5" fillId="0" borderId="16" xfId="0" applyFont="1" applyBorder="1" applyAlignment="1">
      <alignment horizontal="left" vertical="center"/>
    </xf>
    <xf numFmtId="0" fontId="5" fillId="0" borderId="32" xfId="0" applyFont="1" applyBorder="1" applyAlignment="1">
      <alignment horizontal="left" vertical="center"/>
    </xf>
    <xf numFmtId="0" fontId="10" fillId="2" borderId="14"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12" xfId="0" applyFont="1" applyFill="1" applyBorder="1" applyAlignment="1">
      <alignment horizontal="center" vertical="center" wrapText="1"/>
    </xf>
    <xf numFmtId="4" fontId="10" fillId="2" borderId="14" xfId="0" applyNumberFormat="1" applyFont="1" applyFill="1" applyBorder="1" applyAlignment="1">
      <alignment horizontal="center" vertical="center" wrapText="1"/>
    </xf>
    <xf numFmtId="4" fontId="10" fillId="2" borderId="19" xfId="0" applyNumberFormat="1" applyFont="1" applyFill="1" applyBorder="1" applyAlignment="1">
      <alignment horizontal="center" vertical="center" wrapText="1"/>
    </xf>
    <xf numFmtId="4" fontId="10" fillId="2" borderId="12" xfId="0" applyNumberFormat="1" applyFont="1" applyFill="1" applyBorder="1" applyAlignment="1">
      <alignment horizontal="center" vertical="center" wrapText="1"/>
    </xf>
    <xf numFmtId="0" fontId="7" fillId="2" borderId="0" xfId="0" applyFont="1" applyFill="1" applyAlignment="1">
      <alignment horizontal="left" vertical="center" wrapText="1"/>
    </xf>
    <xf numFmtId="0" fontId="7" fillId="2" borderId="14"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4" fillId="0" borderId="14" xfId="0" applyFont="1" applyBorder="1" applyAlignment="1">
      <alignment horizontal="center" vertical="center"/>
    </xf>
    <xf numFmtId="0" fontId="4" fillId="0" borderId="12" xfId="0" applyFont="1" applyBorder="1" applyAlignment="1">
      <alignment horizontal="center" vertical="center"/>
    </xf>
    <xf numFmtId="0" fontId="10" fillId="0" borderId="14" xfId="0" applyFont="1" applyBorder="1" applyAlignment="1">
      <alignment horizontal="center" vertical="center"/>
    </xf>
    <xf numFmtId="0" fontId="10" fillId="0" borderId="19" xfId="0" applyFont="1" applyBorder="1" applyAlignment="1">
      <alignment horizontal="center" vertical="center"/>
    </xf>
    <xf numFmtId="0" fontId="10" fillId="0" borderId="12" xfId="0" applyFont="1" applyBorder="1" applyAlignment="1">
      <alignment horizontal="center" vertical="center"/>
    </xf>
    <xf numFmtId="0" fontId="10" fillId="0" borderId="14"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2" xfId="0" applyFont="1" applyBorder="1" applyAlignment="1">
      <alignment horizontal="center" vertical="center" wrapText="1"/>
    </xf>
    <xf numFmtId="0" fontId="9" fillId="3" borderId="15" xfId="0" applyFont="1" applyFill="1" applyBorder="1" applyAlignment="1">
      <alignment horizontal="center" vertical="center"/>
    </xf>
    <xf numFmtId="0" fontId="9" fillId="3" borderId="21" xfId="0" applyFont="1" applyFill="1" applyBorder="1" applyAlignment="1">
      <alignment horizontal="center" vertical="center"/>
    </xf>
    <xf numFmtId="0" fontId="9" fillId="3" borderId="57" xfId="0" applyFont="1" applyFill="1" applyBorder="1" applyAlignment="1">
      <alignment horizontal="center" vertical="center"/>
    </xf>
    <xf numFmtId="0" fontId="9" fillId="3" borderId="58" xfId="0" applyFont="1" applyFill="1" applyBorder="1" applyAlignment="1">
      <alignment horizontal="center" vertical="center"/>
    </xf>
    <xf numFmtId="0" fontId="9" fillId="3" borderId="16" xfId="0" applyFont="1" applyFill="1" applyBorder="1" applyAlignment="1">
      <alignment horizontal="center" vertical="center"/>
    </xf>
    <xf numFmtId="0" fontId="9" fillId="3" borderId="48" xfId="0" applyFont="1" applyFill="1" applyBorder="1" applyAlignment="1">
      <alignment horizontal="center" vertical="center"/>
    </xf>
    <xf numFmtId="0" fontId="9" fillId="3" borderId="23" xfId="0" applyFont="1" applyFill="1" applyBorder="1" applyAlignment="1">
      <alignment horizontal="center" vertical="center"/>
    </xf>
    <xf numFmtId="0" fontId="9" fillId="3" borderId="24" xfId="0" applyFont="1" applyFill="1" applyBorder="1" applyAlignment="1">
      <alignment horizontal="center" vertical="center"/>
    </xf>
    <xf numFmtId="0" fontId="9" fillId="3" borderId="15"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47" xfId="0" applyFont="1" applyFill="1" applyBorder="1" applyAlignment="1">
      <alignment horizontal="center" vertical="center" wrapText="1"/>
    </xf>
    <xf numFmtId="0" fontId="9" fillId="3" borderId="54"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62" fillId="0" borderId="14" xfId="0" applyFont="1" applyBorder="1" applyAlignment="1">
      <alignment horizontal="center" vertical="center" wrapText="1"/>
    </xf>
    <xf numFmtId="0" fontId="62" fillId="0" borderId="12" xfId="0" applyFont="1" applyBorder="1" applyAlignment="1">
      <alignment horizontal="center" vertical="center" wrapText="1"/>
    </xf>
    <xf numFmtId="0" fontId="37" fillId="0" borderId="14" xfId="0" applyFont="1" applyBorder="1" applyAlignment="1">
      <alignment horizontal="center" vertical="center" wrapText="1"/>
    </xf>
    <xf numFmtId="0" fontId="37" fillId="0" borderId="12" xfId="0" applyFont="1" applyBorder="1" applyAlignment="1">
      <alignment horizontal="center" vertical="center" wrapText="1"/>
    </xf>
    <xf numFmtId="0" fontId="15" fillId="3" borderId="15"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9" fillId="3" borderId="52" xfId="0" applyFont="1" applyFill="1" applyBorder="1" applyAlignment="1">
      <alignment horizontal="center" vertical="center"/>
    </xf>
    <xf numFmtId="0" fontId="9" fillId="3" borderId="53" xfId="0" applyFont="1" applyFill="1" applyBorder="1" applyAlignment="1">
      <alignment horizontal="center" vertical="center"/>
    </xf>
    <xf numFmtId="0" fontId="15" fillId="3" borderId="32" xfId="0" applyFont="1" applyFill="1" applyBorder="1" applyAlignment="1">
      <alignment horizontal="center" vertical="center" wrapText="1"/>
    </xf>
    <xf numFmtId="0" fontId="15" fillId="3" borderId="13" xfId="0" applyFont="1" applyFill="1" applyBorder="1" applyAlignment="1">
      <alignment horizontal="center" vertical="center" wrapText="1"/>
    </xf>
    <xf numFmtId="9" fontId="37" fillId="0" borderId="13" xfId="1" applyFont="1" applyBorder="1" applyAlignment="1">
      <alignment horizontal="center" vertical="center" wrapText="1"/>
    </xf>
  </cellXfs>
  <cellStyles count="27">
    <cellStyle name="Comma" xfId="12"/>
    <cellStyle name="Comma [0]" xfId="13"/>
    <cellStyle name="Currency" xfId="10"/>
    <cellStyle name="Currency [0]" xfId="11"/>
    <cellStyle name="Čiarka" xfId="14" builtinId="3"/>
    <cellStyle name="Excel Built-in Normal" xfId="24"/>
    <cellStyle name="Hypertextové prepojenie" xfId="3" builtinId="8" customBuiltin="1"/>
    <cellStyle name="Normal" xfId="2"/>
    <cellStyle name="Normal 2" xfId="17"/>
    <cellStyle name="Normal 3" xfId="22"/>
    <cellStyle name="Normal_Tab4" xfId="7"/>
    <cellStyle name="Normálna" xfId="0" builtinId="0"/>
    <cellStyle name="Normálna 2" xfId="23"/>
    <cellStyle name="Normálna 4" xfId="26"/>
    <cellStyle name="Normálne 2" xfId="4"/>
    <cellStyle name="normálne 2 2" xfId="8"/>
    <cellStyle name="normální 3 2" xfId="18"/>
    <cellStyle name="normální 4" xfId="21"/>
    <cellStyle name="normální 5" xfId="20"/>
    <cellStyle name="normální_M_KRAJE" xfId="25"/>
    <cellStyle name="normální_MIERA1_2" xfId="6"/>
    <cellStyle name="Percent" xfId="9"/>
    <cellStyle name="Percent 2" xfId="19"/>
    <cellStyle name="Percentá" xfId="1" builtinId="5"/>
    <cellStyle name="Percentá 2" xfId="5"/>
    <cellStyle name="Použité hypertextové prepojenie" xfId="16" builtinId="9" customBuiltin="1"/>
    <cellStyle name="sprava tab1" xfId="15"/>
  </cellStyles>
  <dxfs count="33">
    <dxf>
      <font>
        <b/>
        <i val="0"/>
        <color rgb="FF757070"/>
      </font>
    </dxf>
    <dxf>
      <font>
        <b/>
        <i val="0"/>
        <color rgb="FF007434"/>
      </font>
    </dxf>
    <dxf>
      <font>
        <b/>
        <i val="0"/>
        <color rgb="FFB7194A"/>
      </font>
    </dxf>
    <dxf>
      <font>
        <b/>
        <i val="0"/>
        <color theme="6"/>
      </font>
    </dxf>
    <dxf>
      <font>
        <b/>
        <i val="0"/>
        <color rgb="FF007434"/>
      </font>
    </dxf>
    <dxf>
      <font>
        <b/>
        <i val="0"/>
        <color theme="1" tint="0.499984740745262"/>
      </font>
    </dxf>
    <dxf>
      <font>
        <b/>
        <i val="0"/>
        <color theme="6"/>
      </font>
    </dxf>
    <dxf>
      <font>
        <b/>
        <i val="0"/>
        <color rgb="FF007434"/>
      </font>
    </dxf>
    <dxf>
      <font>
        <b/>
        <i val="0"/>
        <color theme="1" tint="0.499984740745262"/>
      </font>
    </dxf>
    <dxf>
      <font>
        <b/>
        <i val="0"/>
        <color theme="6"/>
      </font>
    </dxf>
    <dxf>
      <font>
        <b/>
        <i val="0"/>
        <color rgb="FF007434"/>
      </font>
    </dxf>
    <dxf>
      <font>
        <b/>
        <i val="0"/>
        <color theme="1" tint="0.499984740745262"/>
      </font>
    </dxf>
    <dxf>
      <font>
        <b/>
        <i val="0"/>
        <color rgb="FF757070"/>
      </font>
    </dxf>
    <dxf>
      <font>
        <b/>
        <i val="0"/>
        <color rgb="FF007434"/>
      </font>
    </dxf>
    <dxf>
      <font>
        <b/>
        <i val="0"/>
        <color rgb="FFB7194A"/>
      </font>
    </dxf>
    <dxf>
      <font>
        <b/>
        <i val="0"/>
        <color theme="6"/>
      </font>
    </dxf>
    <dxf>
      <font>
        <b/>
        <i val="0"/>
        <color rgb="FF007434"/>
      </font>
    </dxf>
    <dxf>
      <font>
        <b/>
        <i val="0"/>
        <color theme="1" tint="0.499984740745262"/>
      </font>
    </dxf>
    <dxf>
      <font>
        <b/>
        <i val="0"/>
        <color rgb="FF757070"/>
      </font>
    </dxf>
    <dxf>
      <font>
        <b/>
        <i val="0"/>
        <color rgb="FF007434"/>
      </font>
    </dxf>
    <dxf>
      <font>
        <b/>
        <i val="0"/>
        <color rgb="FFB7194A"/>
      </font>
    </dxf>
    <dxf>
      <font>
        <b/>
        <i val="0"/>
        <color theme="6"/>
      </font>
    </dxf>
    <dxf>
      <font>
        <b/>
        <i val="0"/>
        <color rgb="FF007434"/>
      </font>
    </dxf>
    <dxf>
      <font>
        <b/>
        <i val="0"/>
        <color theme="1" tint="0.499984740745262"/>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B7194A"/>
      <color rgb="FFE02C64"/>
      <color rgb="FFF5D7E0"/>
      <color rgb="FFEEB8C7"/>
      <color rgb="FFFFCCFF"/>
      <color rgb="FFFAACBF"/>
      <color rgb="FFE593AA"/>
      <color rgb="FFE85E86"/>
      <color rgb="FFCC3399"/>
      <color rgb="FF7570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8.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'K1.1 Vývoj HDP'!$D$19</c:f>
              <c:strCache>
                <c:ptCount val="1"/>
                <c:pt idx="0">
                  <c:v>HDP v s. c. 2020 (mld. €)</c:v>
                </c:pt>
              </c:strCache>
            </c:strRef>
          </c:tx>
          <c:spPr>
            <a:ln w="28575">
              <a:solidFill>
                <a:srgbClr val="B7194A"/>
              </a:solidFill>
            </a:ln>
          </c:spPr>
          <c:marker>
            <c:symbol val="none"/>
          </c:marker>
          <c:cat>
            <c:numRef>
              <c:f>'K1.1 Vývoj HDP'!$C$20:$C$31</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'K1.1 Vývoj HDP'!$D$20:$D$31</c:f>
              <c:numCache>
                <c:formatCode>0.0</c:formatCode>
                <c:ptCount val="12"/>
                <c:pt idx="0">
                  <c:v>82.472700000000003</c:v>
                </c:pt>
                <c:pt idx="1">
                  <c:v>86.742199999999997</c:v>
                </c:pt>
                <c:pt idx="2">
                  <c:v>88.43180000000001</c:v>
                </c:pt>
                <c:pt idx="3">
                  <c:v>90.9739</c:v>
                </c:pt>
                <c:pt idx="4">
                  <c:v>94.669399999999996</c:v>
                </c:pt>
                <c:pt idx="5">
                  <c:v>96.823999999999998</c:v>
                </c:pt>
                <c:pt idx="6">
                  <c:v>94.320599999999999</c:v>
                </c:pt>
                <c:pt idx="7">
                  <c:v>99.6965</c:v>
                </c:pt>
                <c:pt idx="8">
                  <c:v>100.19789999999999</c:v>
                </c:pt>
                <c:pt idx="9">
                  <c:v>102.3035</c:v>
                </c:pt>
                <c:pt idx="10">
                  <c:v>104.2983</c:v>
                </c:pt>
                <c:pt idx="11">
                  <c:v>105.1404</c:v>
                </c:pt>
              </c:numCache>
            </c:numRef>
          </c:val>
          <c:smooth val="0"/>
          <c:extLst>
            <c:ext xmlns:c16="http://schemas.microsoft.com/office/drawing/2014/chart" uri="{C3380CC4-5D6E-409C-BE32-E72D297353CC}">
              <c16:uniqueId val="{00000000-3DD7-47E5-A2FC-EC1193F45E08}"/>
            </c:ext>
          </c:extLst>
        </c:ser>
        <c:ser>
          <c:idx val="1"/>
          <c:order val="1"/>
          <c:tx>
            <c:strRef>
              <c:f>'K1.1 Vývoj HDP'!$E$19</c:f>
              <c:strCache>
                <c:ptCount val="1"/>
                <c:pt idx="0">
                  <c:v>HDP v b. c. (mld. €)</c:v>
                </c:pt>
              </c:strCache>
            </c:strRef>
          </c:tx>
          <c:spPr>
            <a:ln w="31750">
              <a:solidFill>
                <a:srgbClr val="E02C64"/>
              </a:solidFill>
              <a:prstDash val="sysDash"/>
            </a:ln>
          </c:spPr>
          <c:marker>
            <c:symbol val="none"/>
          </c:marker>
          <c:cat>
            <c:numRef>
              <c:f>'K1.1 Vývoj HDP'!$C$20:$C$31</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'K1.1 Vývoj HDP'!$E$20:$E$31</c:f>
              <c:numCache>
                <c:formatCode>0.0</c:formatCode>
                <c:ptCount val="12"/>
                <c:pt idx="0">
                  <c:v>76.562300000000008</c:v>
                </c:pt>
                <c:pt idx="1">
                  <c:v>80.376300000000001</c:v>
                </c:pt>
                <c:pt idx="2">
                  <c:v>81.621600000000001</c:v>
                </c:pt>
                <c:pt idx="3">
                  <c:v>84.960399999999993</c:v>
                </c:pt>
                <c:pt idx="4">
                  <c:v>90.275899999999993</c:v>
                </c:pt>
                <c:pt idx="5">
                  <c:v>94.547499999999999</c:v>
                </c:pt>
                <c:pt idx="6">
                  <c:v>94.320599999999999</c:v>
                </c:pt>
                <c:pt idx="7">
                  <c:v>101.9335</c:v>
                </c:pt>
                <c:pt idx="8">
                  <c:v>110.04639999999999</c:v>
                </c:pt>
                <c:pt idx="9">
                  <c:v>123.53869999999999</c:v>
                </c:pt>
                <c:pt idx="10">
                  <c:v>130.20750000000001</c:v>
                </c:pt>
                <c:pt idx="11">
                  <c:v>136.7543</c:v>
                </c:pt>
              </c:numCache>
            </c:numRef>
          </c:val>
          <c:smooth val="0"/>
          <c:extLst>
            <c:ext xmlns:c16="http://schemas.microsoft.com/office/drawing/2014/chart" uri="{C3380CC4-5D6E-409C-BE32-E72D297353CC}">
              <c16:uniqueId val="{00000001-3DD7-47E5-A2FC-EC1193F45E08}"/>
            </c:ext>
          </c:extLst>
        </c:ser>
        <c:dLbls>
          <c:showLegendKey val="0"/>
          <c:showVal val="0"/>
          <c:showCatName val="0"/>
          <c:showSerName val="0"/>
          <c:showPercent val="0"/>
          <c:showBubbleSize val="0"/>
        </c:dLbls>
        <c:smooth val="0"/>
        <c:axId val="8545912"/>
        <c:axId val="125268224"/>
      </c:lineChart>
      <c:catAx>
        <c:axId val="8545912"/>
        <c:scaling>
          <c:orientation val="minMax"/>
        </c:scaling>
        <c:delete val="0"/>
        <c:axPos val="b"/>
        <c:numFmt formatCode="General" sourceLinked="1"/>
        <c:majorTickMark val="out"/>
        <c:minorTickMark val="none"/>
        <c:tickLblPos val="nextTo"/>
        <c:crossAx val="125268224"/>
        <c:crosses val="autoZero"/>
        <c:auto val="1"/>
        <c:lblAlgn val="ctr"/>
        <c:lblOffset val="100"/>
        <c:noMultiLvlLbl val="0"/>
      </c:catAx>
      <c:valAx>
        <c:axId val="125268224"/>
        <c:scaling>
          <c:orientation val="minMax"/>
          <c:max val="135"/>
          <c:min val="70"/>
        </c:scaling>
        <c:delete val="0"/>
        <c:axPos val="l"/>
        <c:majorGridlines/>
        <c:numFmt formatCode="0.0" sourceLinked="1"/>
        <c:majorTickMark val="out"/>
        <c:minorTickMark val="none"/>
        <c:tickLblPos val="nextTo"/>
        <c:crossAx val="8545912"/>
        <c:crosses val="autoZero"/>
        <c:crossBetween val="between"/>
        <c:majorUnit val="5"/>
      </c:valAx>
    </c:plotArea>
    <c:legend>
      <c:legendPos val="b"/>
      <c:overlay val="0"/>
    </c:legend>
    <c:plotVisOnly val="1"/>
    <c:dispBlanksAs val="gap"/>
    <c:showDLblsOverMax val="0"/>
  </c:chart>
  <c:spPr>
    <a:ln>
      <a:noFill/>
    </a:ln>
  </c:spPr>
  <c:txPr>
    <a:bodyPr/>
    <a:lstStyle/>
    <a:p>
      <a:pPr>
        <a:defRPr>
          <a:latin typeface="Arial Narrow" panose="020B0606020202030204" pitchFamily="34" charset="0"/>
        </a:defRPr>
      </a:pPr>
      <a:endParaRPr lang="sk-S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2"/>
          <c:order val="0"/>
          <c:tx>
            <c:strRef>
              <c:f>'K1.2 Demografické ukazovatele'!$M$26:$M$27</c:f>
              <c:strCache>
                <c:ptCount val="2"/>
                <c:pt idx="0">
                  <c:v>Ženy 2016</c:v>
                </c:pt>
              </c:strCache>
            </c:strRef>
          </c:tx>
          <c:spPr>
            <a:solidFill>
              <a:srgbClr val="E85E89">
                <a:alpha val="45000"/>
              </a:srgbClr>
            </a:solidFill>
            <a:ln w="15875">
              <a:solidFill>
                <a:schemeClr val="bg1">
                  <a:lumMod val="50000"/>
                </a:schemeClr>
              </a:solidFill>
            </a:ln>
          </c:spPr>
          <c:invertIfNegative val="0"/>
          <c:cat>
            <c:strRef>
              <c:f>'K1.2 Demografické ukazovatele'!$K$29:$K$129</c:f>
              <c:strCache>
                <c:ptCount val="101"/>
                <c:pt idx="0">
                  <c:v>0 rokov</c:v>
                </c:pt>
                <c:pt idx="1">
                  <c:v>1 rok</c:v>
                </c:pt>
                <c:pt idx="2">
                  <c:v>2 roky</c:v>
                </c:pt>
                <c:pt idx="3">
                  <c:v>3 roky</c:v>
                </c:pt>
                <c:pt idx="4">
                  <c:v>4 roky</c:v>
                </c:pt>
                <c:pt idx="5">
                  <c:v>5 rokov</c:v>
                </c:pt>
                <c:pt idx="6">
                  <c:v>6 rokov</c:v>
                </c:pt>
                <c:pt idx="7">
                  <c:v>7 rokov</c:v>
                </c:pt>
                <c:pt idx="8">
                  <c:v>8 rokov</c:v>
                </c:pt>
                <c:pt idx="9">
                  <c:v>9 rokov</c:v>
                </c:pt>
                <c:pt idx="10">
                  <c:v>10 rokov</c:v>
                </c:pt>
                <c:pt idx="11">
                  <c:v>11 rokov</c:v>
                </c:pt>
                <c:pt idx="12">
                  <c:v>12 rokov</c:v>
                </c:pt>
                <c:pt idx="13">
                  <c:v>13 rokov</c:v>
                </c:pt>
                <c:pt idx="14">
                  <c:v>14 rokov</c:v>
                </c:pt>
                <c:pt idx="15">
                  <c:v>15 rokov</c:v>
                </c:pt>
                <c:pt idx="16">
                  <c:v>16 rokov</c:v>
                </c:pt>
                <c:pt idx="17">
                  <c:v>17 rokov</c:v>
                </c:pt>
                <c:pt idx="18">
                  <c:v>18 rokov</c:v>
                </c:pt>
                <c:pt idx="19">
                  <c:v>19 rokov</c:v>
                </c:pt>
                <c:pt idx="20">
                  <c:v>20 rokov</c:v>
                </c:pt>
                <c:pt idx="21">
                  <c:v>21 rokov</c:v>
                </c:pt>
                <c:pt idx="22">
                  <c:v>22 rokov</c:v>
                </c:pt>
                <c:pt idx="23">
                  <c:v>23 rokov</c:v>
                </c:pt>
                <c:pt idx="24">
                  <c:v>24 rokov</c:v>
                </c:pt>
                <c:pt idx="25">
                  <c:v>25 rokov</c:v>
                </c:pt>
                <c:pt idx="26">
                  <c:v>26 rokov</c:v>
                </c:pt>
                <c:pt idx="27">
                  <c:v>27 rokov</c:v>
                </c:pt>
                <c:pt idx="28">
                  <c:v>28 rokov</c:v>
                </c:pt>
                <c:pt idx="29">
                  <c:v>29 rokov</c:v>
                </c:pt>
                <c:pt idx="30">
                  <c:v>30 rokov</c:v>
                </c:pt>
                <c:pt idx="31">
                  <c:v>31 rokov</c:v>
                </c:pt>
                <c:pt idx="32">
                  <c:v>32 rokov</c:v>
                </c:pt>
                <c:pt idx="33">
                  <c:v>33 rokov</c:v>
                </c:pt>
                <c:pt idx="34">
                  <c:v>34 rokov</c:v>
                </c:pt>
                <c:pt idx="35">
                  <c:v>35 rokov</c:v>
                </c:pt>
                <c:pt idx="36">
                  <c:v>36 rokov</c:v>
                </c:pt>
                <c:pt idx="37">
                  <c:v>37 rokov</c:v>
                </c:pt>
                <c:pt idx="38">
                  <c:v>38 rokov</c:v>
                </c:pt>
                <c:pt idx="39">
                  <c:v>39 rokov</c:v>
                </c:pt>
                <c:pt idx="40">
                  <c:v>40 rokov</c:v>
                </c:pt>
                <c:pt idx="41">
                  <c:v>41 rokov</c:v>
                </c:pt>
                <c:pt idx="42">
                  <c:v>42 rokov</c:v>
                </c:pt>
                <c:pt idx="43">
                  <c:v>43 rokov</c:v>
                </c:pt>
                <c:pt idx="44">
                  <c:v>44 rokov</c:v>
                </c:pt>
                <c:pt idx="45">
                  <c:v>45 rokov</c:v>
                </c:pt>
                <c:pt idx="46">
                  <c:v>46 rokov</c:v>
                </c:pt>
                <c:pt idx="47">
                  <c:v>47 rokov</c:v>
                </c:pt>
                <c:pt idx="48">
                  <c:v>48 rokov</c:v>
                </c:pt>
                <c:pt idx="49">
                  <c:v>49 rokov</c:v>
                </c:pt>
                <c:pt idx="50">
                  <c:v>50 rokov</c:v>
                </c:pt>
                <c:pt idx="51">
                  <c:v>51 rokov</c:v>
                </c:pt>
                <c:pt idx="52">
                  <c:v>52 rokov</c:v>
                </c:pt>
                <c:pt idx="53">
                  <c:v>53 rokov</c:v>
                </c:pt>
                <c:pt idx="54">
                  <c:v>54 rokov</c:v>
                </c:pt>
                <c:pt idx="55">
                  <c:v>55 rokov</c:v>
                </c:pt>
                <c:pt idx="56">
                  <c:v>56 rokov</c:v>
                </c:pt>
                <c:pt idx="57">
                  <c:v>57 rokov</c:v>
                </c:pt>
                <c:pt idx="58">
                  <c:v>58 rokov</c:v>
                </c:pt>
                <c:pt idx="59">
                  <c:v>59 rokov</c:v>
                </c:pt>
                <c:pt idx="60">
                  <c:v>60 rokov</c:v>
                </c:pt>
                <c:pt idx="61">
                  <c:v>61 rokov</c:v>
                </c:pt>
                <c:pt idx="62">
                  <c:v>62 rokov</c:v>
                </c:pt>
                <c:pt idx="63">
                  <c:v>63 rokov</c:v>
                </c:pt>
                <c:pt idx="64">
                  <c:v>64 rokov</c:v>
                </c:pt>
                <c:pt idx="65">
                  <c:v>65 rokov</c:v>
                </c:pt>
                <c:pt idx="66">
                  <c:v>66 rokov</c:v>
                </c:pt>
                <c:pt idx="67">
                  <c:v>67 rokov</c:v>
                </c:pt>
                <c:pt idx="68">
                  <c:v>68 rokov</c:v>
                </c:pt>
                <c:pt idx="69">
                  <c:v>69 rokov</c:v>
                </c:pt>
                <c:pt idx="70">
                  <c:v>70 rokov</c:v>
                </c:pt>
                <c:pt idx="71">
                  <c:v>71 rokov</c:v>
                </c:pt>
                <c:pt idx="72">
                  <c:v>72 rokov</c:v>
                </c:pt>
                <c:pt idx="73">
                  <c:v>73 rokov</c:v>
                </c:pt>
                <c:pt idx="74">
                  <c:v>74 rokov</c:v>
                </c:pt>
                <c:pt idx="75">
                  <c:v>75 rokov</c:v>
                </c:pt>
                <c:pt idx="76">
                  <c:v>76 rokov</c:v>
                </c:pt>
                <c:pt idx="77">
                  <c:v>77 rokov</c:v>
                </c:pt>
                <c:pt idx="78">
                  <c:v>78 rokov</c:v>
                </c:pt>
                <c:pt idx="79">
                  <c:v>79 rokov</c:v>
                </c:pt>
                <c:pt idx="80">
                  <c:v>80 rokov</c:v>
                </c:pt>
                <c:pt idx="81">
                  <c:v>81 rokov</c:v>
                </c:pt>
                <c:pt idx="82">
                  <c:v>82 rokov</c:v>
                </c:pt>
                <c:pt idx="83">
                  <c:v>83 rokov</c:v>
                </c:pt>
                <c:pt idx="84">
                  <c:v>84 rokov</c:v>
                </c:pt>
                <c:pt idx="85">
                  <c:v>85 rokov</c:v>
                </c:pt>
                <c:pt idx="86">
                  <c:v>86 rokov</c:v>
                </c:pt>
                <c:pt idx="87">
                  <c:v>87 rokov</c:v>
                </c:pt>
                <c:pt idx="88">
                  <c:v>88 rokov</c:v>
                </c:pt>
                <c:pt idx="89">
                  <c:v>89 rokov</c:v>
                </c:pt>
                <c:pt idx="90">
                  <c:v>90 rokov</c:v>
                </c:pt>
                <c:pt idx="91">
                  <c:v>91 rokov</c:v>
                </c:pt>
                <c:pt idx="92">
                  <c:v>92 rokov</c:v>
                </c:pt>
                <c:pt idx="93">
                  <c:v>93 rokov</c:v>
                </c:pt>
                <c:pt idx="94">
                  <c:v>94 rokov</c:v>
                </c:pt>
                <c:pt idx="95">
                  <c:v>95 rokov</c:v>
                </c:pt>
                <c:pt idx="96">
                  <c:v>96 rokov</c:v>
                </c:pt>
                <c:pt idx="97">
                  <c:v>97 rokov</c:v>
                </c:pt>
                <c:pt idx="98">
                  <c:v>98 rokov</c:v>
                </c:pt>
                <c:pt idx="99">
                  <c:v>99 rokov</c:v>
                </c:pt>
                <c:pt idx="100">
                  <c:v>100+ rokov</c:v>
                </c:pt>
              </c:strCache>
            </c:strRef>
          </c:cat>
          <c:val>
            <c:numRef>
              <c:f>'K1.2 Demografické ukazovatele'!$M$29:$M$129</c:f>
              <c:numCache>
                <c:formatCode>#,##0</c:formatCode>
                <c:ptCount val="101"/>
                <c:pt idx="0">
                  <c:v>28469</c:v>
                </c:pt>
                <c:pt idx="1">
                  <c:v>27607</c:v>
                </c:pt>
                <c:pt idx="2">
                  <c:v>27629</c:v>
                </c:pt>
                <c:pt idx="3">
                  <c:v>27404</c:v>
                </c:pt>
                <c:pt idx="4">
                  <c:v>27500</c:v>
                </c:pt>
                <c:pt idx="5">
                  <c:v>30050</c:v>
                </c:pt>
                <c:pt idx="6">
                  <c:v>28686</c:v>
                </c:pt>
                <c:pt idx="7">
                  <c:v>28980</c:v>
                </c:pt>
                <c:pt idx="8">
                  <c:v>27735</c:v>
                </c:pt>
                <c:pt idx="9">
                  <c:v>26523</c:v>
                </c:pt>
                <c:pt idx="10">
                  <c:v>26183</c:v>
                </c:pt>
                <c:pt idx="11">
                  <c:v>26422</c:v>
                </c:pt>
                <c:pt idx="12">
                  <c:v>26248</c:v>
                </c:pt>
                <c:pt idx="13">
                  <c:v>25103</c:v>
                </c:pt>
                <c:pt idx="14">
                  <c:v>24823</c:v>
                </c:pt>
                <c:pt idx="15">
                  <c:v>24882</c:v>
                </c:pt>
                <c:pt idx="16">
                  <c:v>26784</c:v>
                </c:pt>
                <c:pt idx="17">
                  <c:v>27422</c:v>
                </c:pt>
                <c:pt idx="18">
                  <c:v>27648</c:v>
                </c:pt>
                <c:pt idx="19">
                  <c:v>28454</c:v>
                </c:pt>
                <c:pt idx="20">
                  <c:v>28931</c:v>
                </c:pt>
                <c:pt idx="21">
                  <c:v>29827</c:v>
                </c:pt>
                <c:pt idx="22">
                  <c:v>32379</c:v>
                </c:pt>
                <c:pt idx="23">
                  <c:v>35294</c:v>
                </c:pt>
                <c:pt idx="24">
                  <c:v>36047</c:v>
                </c:pt>
                <c:pt idx="25">
                  <c:v>37852</c:v>
                </c:pt>
                <c:pt idx="26">
                  <c:v>38324</c:v>
                </c:pt>
                <c:pt idx="27">
                  <c:v>38574</c:v>
                </c:pt>
                <c:pt idx="28">
                  <c:v>39738</c:v>
                </c:pt>
                <c:pt idx="29">
                  <c:v>40211</c:v>
                </c:pt>
                <c:pt idx="30">
                  <c:v>41070</c:v>
                </c:pt>
                <c:pt idx="31">
                  <c:v>42402</c:v>
                </c:pt>
                <c:pt idx="32">
                  <c:v>42427</c:v>
                </c:pt>
                <c:pt idx="33">
                  <c:v>42415</c:v>
                </c:pt>
                <c:pt idx="34">
                  <c:v>42230</c:v>
                </c:pt>
                <c:pt idx="35">
                  <c:v>42753</c:v>
                </c:pt>
                <c:pt idx="36">
                  <c:v>42755</c:v>
                </c:pt>
                <c:pt idx="37">
                  <c:v>45280</c:v>
                </c:pt>
                <c:pt idx="38">
                  <c:v>44837</c:v>
                </c:pt>
                <c:pt idx="39">
                  <c:v>44423</c:v>
                </c:pt>
                <c:pt idx="40">
                  <c:v>44202</c:v>
                </c:pt>
                <c:pt idx="41">
                  <c:v>43720</c:v>
                </c:pt>
                <c:pt idx="42">
                  <c:v>43472</c:v>
                </c:pt>
                <c:pt idx="43">
                  <c:v>41597</c:v>
                </c:pt>
                <c:pt idx="44">
                  <c:v>39246</c:v>
                </c:pt>
                <c:pt idx="45">
                  <c:v>36978</c:v>
                </c:pt>
                <c:pt idx="46">
                  <c:v>35902</c:v>
                </c:pt>
                <c:pt idx="47">
                  <c:v>35342</c:v>
                </c:pt>
                <c:pt idx="48">
                  <c:v>33831</c:v>
                </c:pt>
                <c:pt idx="49">
                  <c:v>34089</c:v>
                </c:pt>
                <c:pt idx="50">
                  <c:v>35583</c:v>
                </c:pt>
                <c:pt idx="51">
                  <c:v>36664</c:v>
                </c:pt>
                <c:pt idx="52">
                  <c:v>37838</c:v>
                </c:pt>
                <c:pt idx="53">
                  <c:v>37216</c:v>
                </c:pt>
                <c:pt idx="54">
                  <c:v>35848</c:v>
                </c:pt>
                <c:pt idx="55">
                  <c:v>37237</c:v>
                </c:pt>
                <c:pt idx="56">
                  <c:v>36996</c:v>
                </c:pt>
                <c:pt idx="57">
                  <c:v>36390</c:v>
                </c:pt>
                <c:pt idx="58">
                  <c:v>38129</c:v>
                </c:pt>
                <c:pt idx="59">
                  <c:v>39163</c:v>
                </c:pt>
                <c:pt idx="60">
                  <c:v>40348</c:v>
                </c:pt>
                <c:pt idx="61">
                  <c:v>39898</c:v>
                </c:pt>
                <c:pt idx="62">
                  <c:v>38715</c:v>
                </c:pt>
                <c:pt idx="63">
                  <c:v>37951</c:v>
                </c:pt>
                <c:pt idx="64">
                  <c:v>38075</c:v>
                </c:pt>
                <c:pt idx="65">
                  <c:v>37231</c:v>
                </c:pt>
                <c:pt idx="66">
                  <c:v>35181</c:v>
                </c:pt>
                <c:pt idx="67">
                  <c:v>32138</c:v>
                </c:pt>
                <c:pt idx="68">
                  <c:v>31152</c:v>
                </c:pt>
                <c:pt idx="69">
                  <c:v>29753</c:v>
                </c:pt>
                <c:pt idx="70">
                  <c:v>25417</c:v>
                </c:pt>
                <c:pt idx="71">
                  <c:v>23561</c:v>
                </c:pt>
                <c:pt idx="72">
                  <c:v>24293</c:v>
                </c:pt>
                <c:pt idx="73">
                  <c:v>22190</c:v>
                </c:pt>
                <c:pt idx="74">
                  <c:v>21841</c:v>
                </c:pt>
                <c:pt idx="75">
                  <c:v>21126</c:v>
                </c:pt>
                <c:pt idx="76">
                  <c:v>20332</c:v>
                </c:pt>
                <c:pt idx="77">
                  <c:v>18595</c:v>
                </c:pt>
                <c:pt idx="78">
                  <c:v>17226</c:v>
                </c:pt>
                <c:pt idx="79">
                  <c:v>15863</c:v>
                </c:pt>
                <c:pt idx="80">
                  <c:v>14944</c:v>
                </c:pt>
                <c:pt idx="81">
                  <c:v>14299</c:v>
                </c:pt>
                <c:pt idx="82">
                  <c:v>12913</c:v>
                </c:pt>
                <c:pt idx="83">
                  <c:v>12107</c:v>
                </c:pt>
                <c:pt idx="84">
                  <c:v>11603</c:v>
                </c:pt>
                <c:pt idx="85">
                  <c:v>10225</c:v>
                </c:pt>
                <c:pt idx="86">
                  <c:v>8948</c:v>
                </c:pt>
                <c:pt idx="87">
                  <c:v>7504</c:v>
                </c:pt>
                <c:pt idx="88">
                  <c:v>6257</c:v>
                </c:pt>
                <c:pt idx="89">
                  <c:v>5167</c:v>
                </c:pt>
                <c:pt idx="90">
                  <c:v>4221</c:v>
                </c:pt>
                <c:pt idx="91">
                  <c:v>3404</c:v>
                </c:pt>
                <c:pt idx="92">
                  <c:v>2695</c:v>
                </c:pt>
                <c:pt idx="93">
                  <c:v>2059</c:v>
                </c:pt>
                <c:pt idx="94">
                  <c:v>1517</c:v>
                </c:pt>
                <c:pt idx="95">
                  <c:v>1103</c:v>
                </c:pt>
                <c:pt idx="96">
                  <c:v>671</c:v>
                </c:pt>
                <c:pt idx="97">
                  <c:v>459</c:v>
                </c:pt>
                <c:pt idx="98">
                  <c:v>193</c:v>
                </c:pt>
                <c:pt idx="99">
                  <c:v>155</c:v>
                </c:pt>
                <c:pt idx="100">
                  <c:v>565</c:v>
                </c:pt>
              </c:numCache>
            </c:numRef>
          </c:val>
          <c:extLst>
            <c:ext xmlns:c16="http://schemas.microsoft.com/office/drawing/2014/chart" uri="{C3380CC4-5D6E-409C-BE32-E72D297353CC}">
              <c16:uniqueId val="{00000000-5080-4D3E-A74C-517C102F58B5}"/>
            </c:ext>
          </c:extLst>
        </c:ser>
        <c:ser>
          <c:idx val="3"/>
          <c:order val="1"/>
          <c:tx>
            <c:strRef>
              <c:f>'K1.2 Demografické ukazovatele'!$L$26:$L$27</c:f>
              <c:strCache>
                <c:ptCount val="2"/>
                <c:pt idx="0">
                  <c:v>Muži 2016</c:v>
                </c:pt>
              </c:strCache>
            </c:strRef>
          </c:tx>
          <c:spPr>
            <a:solidFill>
              <a:schemeClr val="bg1">
                <a:lumMod val="75000"/>
                <a:alpha val="65000"/>
              </a:schemeClr>
            </a:solidFill>
            <a:ln w="15875">
              <a:solidFill>
                <a:srgbClr val="E02C64"/>
              </a:solidFill>
            </a:ln>
          </c:spPr>
          <c:invertIfNegative val="0"/>
          <c:cat>
            <c:strRef>
              <c:f>'K1.2 Demografické ukazovatele'!$K$29:$K$129</c:f>
              <c:strCache>
                <c:ptCount val="101"/>
                <c:pt idx="0">
                  <c:v>0 rokov</c:v>
                </c:pt>
                <c:pt idx="1">
                  <c:v>1 rok</c:v>
                </c:pt>
                <c:pt idx="2">
                  <c:v>2 roky</c:v>
                </c:pt>
                <c:pt idx="3">
                  <c:v>3 roky</c:v>
                </c:pt>
                <c:pt idx="4">
                  <c:v>4 roky</c:v>
                </c:pt>
                <c:pt idx="5">
                  <c:v>5 rokov</c:v>
                </c:pt>
                <c:pt idx="6">
                  <c:v>6 rokov</c:v>
                </c:pt>
                <c:pt idx="7">
                  <c:v>7 rokov</c:v>
                </c:pt>
                <c:pt idx="8">
                  <c:v>8 rokov</c:v>
                </c:pt>
                <c:pt idx="9">
                  <c:v>9 rokov</c:v>
                </c:pt>
                <c:pt idx="10">
                  <c:v>10 rokov</c:v>
                </c:pt>
                <c:pt idx="11">
                  <c:v>11 rokov</c:v>
                </c:pt>
                <c:pt idx="12">
                  <c:v>12 rokov</c:v>
                </c:pt>
                <c:pt idx="13">
                  <c:v>13 rokov</c:v>
                </c:pt>
                <c:pt idx="14">
                  <c:v>14 rokov</c:v>
                </c:pt>
                <c:pt idx="15">
                  <c:v>15 rokov</c:v>
                </c:pt>
                <c:pt idx="16">
                  <c:v>16 rokov</c:v>
                </c:pt>
                <c:pt idx="17">
                  <c:v>17 rokov</c:v>
                </c:pt>
                <c:pt idx="18">
                  <c:v>18 rokov</c:v>
                </c:pt>
                <c:pt idx="19">
                  <c:v>19 rokov</c:v>
                </c:pt>
                <c:pt idx="20">
                  <c:v>20 rokov</c:v>
                </c:pt>
                <c:pt idx="21">
                  <c:v>21 rokov</c:v>
                </c:pt>
                <c:pt idx="22">
                  <c:v>22 rokov</c:v>
                </c:pt>
                <c:pt idx="23">
                  <c:v>23 rokov</c:v>
                </c:pt>
                <c:pt idx="24">
                  <c:v>24 rokov</c:v>
                </c:pt>
                <c:pt idx="25">
                  <c:v>25 rokov</c:v>
                </c:pt>
                <c:pt idx="26">
                  <c:v>26 rokov</c:v>
                </c:pt>
                <c:pt idx="27">
                  <c:v>27 rokov</c:v>
                </c:pt>
                <c:pt idx="28">
                  <c:v>28 rokov</c:v>
                </c:pt>
                <c:pt idx="29">
                  <c:v>29 rokov</c:v>
                </c:pt>
                <c:pt idx="30">
                  <c:v>30 rokov</c:v>
                </c:pt>
                <c:pt idx="31">
                  <c:v>31 rokov</c:v>
                </c:pt>
                <c:pt idx="32">
                  <c:v>32 rokov</c:v>
                </c:pt>
                <c:pt idx="33">
                  <c:v>33 rokov</c:v>
                </c:pt>
                <c:pt idx="34">
                  <c:v>34 rokov</c:v>
                </c:pt>
                <c:pt idx="35">
                  <c:v>35 rokov</c:v>
                </c:pt>
                <c:pt idx="36">
                  <c:v>36 rokov</c:v>
                </c:pt>
                <c:pt idx="37">
                  <c:v>37 rokov</c:v>
                </c:pt>
                <c:pt idx="38">
                  <c:v>38 rokov</c:v>
                </c:pt>
                <c:pt idx="39">
                  <c:v>39 rokov</c:v>
                </c:pt>
                <c:pt idx="40">
                  <c:v>40 rokov</c:v>
                </c:pt>
                <c:pt idx="41">
                  <c:v>41 rokov</c:v>
                </c:pt>
                <c:pt idx="42">
                  <c:v>42 rokov</c:v>
                </c:pt>
                <c:pt idx="43">
                  <c:v>43 rokov</c:v>
                </c:pt>
                <c:pt idx="44">
                  <c:v>44 rokov</c:v>
                </c:pt>
                <c:pt idx="45">
                  <c:v>45 rokov</c:v>
                </c:pt>
                <c:pt idx="46">
                  <c:v>46 rokov</c:v>
                </c:pt>
                <c:pt idx="47">
                  <c:v>47 rokov</c:v>
                </c:pt>
                <c:pt idx="48">
                  <c:v>48 rokov</c:v>
                </c:pt>
                <c:pt idx="49">
                  <c:v>49 rokov</c:v>
                </c:pt>
                <c:pt idx="50">
                  <c:v>50 rokov</c:v>
                </c:pt>
                <c:pt idx="51">
                  <c:v>51 rokov</c:v>
                </c:pt>
                <c:pt idx="52">
                  <c:v>52 rokov</c:v>
                </c:pt>
                <c:pt idx="53">
                  <c:v>53 rokov</c:v>
                </c:pt>
                <c:pt idx="54">
                  <c:v>54 rokov</c:v>
                </c:pt>
                <c:pt idx="55">
                  <c:v>55 rokov</c:v>
                </c:pt>
                <c:pt idx="56">
                  <c:v>56 rokov</c:v>
                </c:pt>
                <c:pt idx="57">
                  <c:v>57 rokov</c:v>
                </c:pt>
                <c:pt idx="58">
                  <c:v>58 rokov</c:v>
                </c:pt>
                <c:pt idx="59">
                  <c:v>59 rokov</c:v>
                </c:pt>
                <c:pt idx="60">
                  <c:v>60 rokov</c:v>
                </c:pt>
                <c:pt idx="61">
                  <c:v>61 rokov</c:v>
                </c:pt>
                <c:pt idx="62">
                  <c:v>62 rokov</c:v>
                </c:pt>
                <c:pt idx="63">
                  <c:v>63 rokov</c:v>
                </c:pt>
                <c:pt idx="64">
                  <c:v>64 rokov</c:v>
                </c:pt>
                <c:pt idx="65">
                  <c:v>65 rokov</c:v>
                </c:pt>
                <c:pt idx="66">
                  <c:v>66 rokov</c:v>
                </c:pt>
                <c:pt idx="67">
                  <c:v>67 rokov</c:v>
                </c:pt>
                <c:pt idx="68">
                  <c:v>68 rokov</c:v>
                </c:pt>
                <c:pt idx="69">
                  <c:v>69 rokov</c:v>
                </c:pt>
                <c:pt idx="70">
                  <c:v>70 rokov</c:v>
                </c:pt>
                <c:pt idx="71">
                  <c:v>71 rokov</c:v>
                </c:pt>
                <c:pt idx="72">
                  <c:v>72 rokov</c:v>
                </c:pt>
                <c:pt idx="73">
                  <c:v>73 rokov</c:v>
                </c:pt>
                <c:pt idx="74">
                  <c:v>74 rokov</c:v>
                </c:pt>
                <c:pt idx="75">
                  <c:v>75 rokov</c:v>
                </c:pt>
                <c:pt idx="76">
                  <c:v>76 rokov</c:v>
                </c:pt>
                <c:pt idx="77">
                  <c:v>77 rokov</c:v>
                </c:pt>
                <c:pt idx="78">
                  <c:v>78 rokov</c:v>
                </c:pt>
                <c:pt idx="79">
                  <c:v>79 rokov</c:v>
                </c:pt>
                <c:pt idx="80">
                  <c:v>80 rokov</c:v>
                </c:pt>
                <c:pt idx="81">
                  <c:v>81 rokov</c:v>
                </c:pt>
                <c:pt idx="82">
                  <c:v>82 rokov</c:v>
                </c:pt>
                <c:pt idx="83">
                  <c:v>83 rokov</c:v>
                </c:pt>
                <c:pt idx="84">
                  <c:v>84 rokov</c:v>
                </c:pt>
                <c:pt idx="85">
                  <c:v>85 rokov</c:v>
                </c:pt>
                <c:pt idx="86">
                  <c:v>86 rokov</c:v>
                </c:pt>
                <c:pt idx="87">
                  <c:v>87 rokov</c:v>
                </c:pt>
                <c:pt idx="88">
                  <c:v>88 rokov</c:v>
                </c:pt>
                <c:pt idx="89">
                  <c:v>89 rokov</c:v>
                </c:pt>
                <c:pt idx="90">
                  <c:v>90 rokov</c:v>
                </c:pt>
                <c:pt idx="91">
                  <c:v>91 rokov</c:v>
                </c:pt>
                <c:pt idx="92">
                  <c:v>92 rokov</c:v>
                </c:pt>
                <c:pt idx="93">
                  <c:v>93 rokov</c:v>
                </c:pt>
                <c:pt idx="94">
                  <c:v>94 rokov</c:v>
                </c:pt>
                <c:pt idx="95">
                  <c:v>95 rokov</c:v>
                </c:pt>
                <c:pt idx="96">
                  <c:v>96 rokov</c:v>
                </c:pt>
                <c:pt idx="97">
                  <c:v>97 rokov</c:v>
                </c:pt>
                <c:pt idx="98">
                  <c:v>98 rokov</c:v>
                </c:pt>
                <c:pt idx="99">
                  <c:v>99 rokov</c:v>
                </c:pt>
                <c:pt idx="100">
                  <c:v>100+ rokov</c:v>
                </c:pt>
              </c:strCache>
            </c:strRef>
          </c:cat>
          <c:val>
            <c:numRef>
              <c:f>'K1.2 Demografické ukazovatele'!$Q$29:$Q$129</c:f>
              <c:numCache>
                <c:formatCode>#,##0</c:formatCode>
                <c:ptCount val="101"/>
                <c:pt idx="0">
                  <c:v>-28905</c:v>
                </c:pt>
                <c:pt idx="1">
                  <c:v>-28627</c:v>
                </c:pt>
                <c:pt idx="2">
                  <c:v>-28632</c:v>
                </c:pt>
                <c:pt idx="3">
                  <c:v>-29235</c:v>
                </c:pt>
                <c:pt idx="4">
                  <c:v>-31397</c:v>
                </c:pt>
                <c:pt idx="5">
                  <c:v>-29435</c:v>
                </c:pt>
                <c:pt idx="6">
                  <c:v>-30854</c:v>
                </c:pt>
                <c:pt idx="7">
                  <c:v>-29296</c:v>
                </c:pt>
                <c:pt idx="8">
                  <c:v>-27919</c:v>
                </c:pt>
                <c:pt idx="9">
                  <c:v>-27727</c:v>
                </c:pt>
                <c:pt idx="10">
                  <c:v>-28048</c:v>
                </c:pt>
                <c:pt idx="11">
                  <c:v>-27721</c:v>
                </c:pt>
                <c:pt idx="12">
                  <c:v>-26520</c:v>
                </c:pt>
                <c:pt idx="13">
                  <c:v>-25986</c:v>
                </c:pt>
                <c:pt idx="14">
                  <c:v>-26652</c:v>
                </c:pt>
                <c:pt idx="15">
                  <c:v>-28202</c:v>
                </c:pt>
                <c:pt idx="16">
                  <c:v>-28482</c:v>
                </c:pt>
                <c:pt idx="17">
                  <c:v>-29169</c:v>
                </c:pt>
                <c:pt idx="18">
                  <c:v>-30095</c:v>
                </c:pt>
                <c:pt idx="19">
                  <c:v>-30807</c:v>
                </c:pt>
                <c:pt idx="20">
                  <c:v>-31222</c:v>
                </c:pt>
                <c:pt idx="21">
                  <c:v>-33472</c:v>
                </c:pt>
                <c:pt idx="22">
                  <c:v>-37115</c:v>
                </c:pt>
                <c:pt idx="23">
                  <c:v>-37570</c:v>
                </c:pt>
                <c:pt idx="24">
                  <c:v>-39260</c:v>
                </c:pt>
                <c:pt idx="25">
                  <c:v>-40187</c:v>
                </c:pt>
                <c:pt idx="26">
                  <c:v>-39902</c:v>
                </c:pt>
                <c:pt idx="27">
                  <c:v>-41214</c:v>
                </c:pt>
                <c:pt idx="28">
                  <c:v>-41523</c:v>
                </c:pt>
                <c:pt idx="29">
                  <c:v>-42890</c:v>
                </c:pt>
                <c:pt idx="30">
                  <c:v>-44517</c:v>
                </c:pt>
                <c:pt idx="31">
                  <c:v>-44503</c:v>
                </c:pt>
                <c:pt idx="32">
                  <c:v>-44833</c:v>
                </c:pt>
                <c:pt idx="33">
                  <c:v>-45346</c:v>
                </c:pt>
                <c:pt idx="34">
                  <c:v>-44953</c:v>
                </c:pt>
                <c:pt idx="35">
                  <c:v>-45887</c:v>
                </c:pt>
                <c:pt idx="36">
                  <c:v>-47750</c:v>
                </c:pt>
                <c:pt idx="37">
                  <c:v>-47424</c:v>
                </c:pt>
                <c:pt idx="38">
                  <c:v>-47455</c:v>
                </c:pt>
                <c:pt idx="39">
                  <c:v>-47303</c:v>
                </c:pt>
                <c:pt idx="40">
                  <c:v>-45766</c:v>
                </c:pt>
                <c:pt idx="41">
                  <c:v>-45916</c:v>
                </c:pt>
                <c:pt idx="42">
                  <c:v>-43099</c:v>
                </c:pt>
                <c:pt idx="43">
                  <c:v>-40530</c:v>
                </c:pt>
                <c:pt idx="44">
                  <c:v>-38230</c:v>
                </c:pt>
                <c:pt idx="45">
                  <c:v>-37002</c:v>
                </c:pt>
                <c:pt idx="46">
                  <c:v>-36243</c:v>
                </c:pt>
                <c:pt idx="47">
                  <c:v>-34258</c:v>
                </c:pt>
                <c:pt idx="48">
                  <c:v>-34593</c:v>
                </c:pt>
                <c:pt idx="49">
                  <c:v>-35420</c:v>
                </c:pt>
                <c:pt idx="50">
                  <c:v>-36435</c:v>
                </c:pt>
                <c:pt idx="51">
                  <c:v>-37667</c:v>
                </c:pt>
                <c:pt idx="52">
                  <c:v>-37068</c:v>
                </c:pt>
                <c:pt idx="53">
                  <c:v>-35286</c:v>
                </c:pt>
                <c:pt idx="54">
                  <c:v>-36073</c:v>
                </c:pt>
                <c:pt idx="55">
                  <c:v>-36018</c:v>
                </c:pt>
                <c:pt idx="56">
                  <c:v>-35321</c:v>
                </c:pt>
                <c:pt idx="57">
                  <c:v>-36212</c:v>
                </c:pt>
                <c:pt idx="58">
                  <c:v>-36945</c:v>
                </c:pt>
                <c:pt idx="59">
                  <c:v>-36743</c:v>
                </c:pt>
                <c:pt idx="60">
                  <c:v>-36167</c:v>
                </c:pt>
                <c:pt idx="61">
                  <c:v>-34934</c:v>
                </c:pt>
                <c:pt idx="62">
                  <c:v>-33936</c:v>
                </c:pt>
                <c:pt idx="63">
                  <c:v>-33058</c:v>
                </c:pt>
                <c:pt idx="64">
                  <c:v>-31714</c:v>
                </c:pt>
                <c:pt idx="65">
                  <c:v>-29491</c:v>
                </c:pt>
                <c:pt idx="66">
                  <c:v>-26296</c:v>
                </c:pt>
                <c:pt idx="67">
                  <c:v>-25150</c:v>
                </c:pt>
                <c:pt idx="68">
                  <c:v>-23130</c:v>
                </c:pt>
                <c:pt idx="69">
                  <c:v>-19115</c:v>
                </c:pt>
                <c:pt idx="70">
                  <c:v>-16984</c:v>
                </c:pt>
                <c:pt idx="71">
                  <c:v>-16842</c:v>
                </c:pt>
                <c:pt idx="72">
                  <c:v>-15282</c:v>
                </c:pt>
                <c:pt idx="73">
                  <c:v>-14433</c:v>
                </c:pt>
                <c:pt idx="74">
                  <c:v>-13762</c:v>
                </c:pt>
                <c:pt idx="75">
                  <c:v>-12839</c:v>
                </c:pt>
                <c:pt idx="76">
                  <c:v>-11120</c:v>
                </c:pt>
                <c:pt idx="77">
                  <c:v>-9881</c:v>
                </c:pt>
                <c:pt idx="78">
                  <c:v>-8957</c:v>
                </c:pt>
                <c:pt idx="79">
                  <c:v>-8150</c:v>
                </c:pt>
                <c:pt idx="80">
                  <c:v>-7653</c:v>
                </c:pt>
                <c:pt idx="81">
                  <c:v>-6948</c:v>
                </c:pt>
                <c:pt idx="82">
                  <c:v>-6301</c:v>
                </c:pt>
                <c:pt idx="83">
                  <c:v>-5734</c:v>
                </c:pt>
                <c:pt idx="84">
                  <c:v>-4980</c:v>
                </c:pt>
                <c:pt idx="85">
                  <c:v>-4247</c:v>
                </c:pt>
                <c:pt idx="86">
                  <c:v>-3557</c:v>
                </c:pt>
                <c:pt idx="87">
                  <c:v>-2829</c:v>
                </c:pt>
                <c:pt idx="88">
                  <c:v>-2263</c:v>
                </c:pt>
                <c:pt idx="89">
                  <c:v>-1792</c:v>
                </c:pt>
                <c:pt idx="90">
                  <c:v>-1386</c:v>
                </c:pt>
                <c:pt idx="91">
                  <c:v>-1144</c:v>
                </c:pt>
                <c:pt idx="92">
                  <c:v>-876</c:v>
                </c:pt>
                <c:pt idx="93">
                  <c:v>-739</c:v>
                </c:pt>
                <c:pt idx="94">
                  <c:v>-472</c:v>
                </c:pt>
                <c:pt idx="95">
                  <c:v>-319</c:v>
                </c:pt>
                <c:pt idx="96">
                  <c:v>-232</c:v>
                </c:pt>
                <c:pt idx="97">
                  <c:v>-87</c:v>
                </c:pt>
                <c:pt idx="98">
                  <c:v>-86</c:v>
                </c:pt>
                <c:pt idx="99">
                  <c:v>-64</c:v>
                </c:pt>
                <c:pt idx="100">
                  <c:v>-272</c:v>
                </c:pt>
              </c:numCache>
            </c:numRef>
          </c:val>
          <c:extLst>
            <c:ext xmlns:c16="http://schemas.microsoft.com/office/drawing/2014/chart" uri="{C3380CC4-5D6E-409C-BE32-E72D297353CC}">
              <c16:uniqueId val="{00000001-5080-4D3E-A74C-517C102F58B5}"/>
            </c:ext>
          </c:extLst>
        </c:ser>
        <c:ser>
          <c:idx val="0"/>
          <c:order val="2"/>
          <c:tx>
            <c:strRef>
              <c:f>'K1.2 Demografické ukazovatele'!$O$26:$O$27</c:f>
              <c:strCache>
                <c:ptCount val="2"/>
                <c:pt idx="0">
                  <c:v>Ženy 2025</c:v>
                </c:pt>
              </c:strCache>
            </c:strRef>
          </c:tx>
          <c:spPr>
            <a:solidFill>
              <a:srgbClr val="E02C64">
                <a:alpha val="0"/>
              </a:srgbClr>
            </a:solidFill>
            <a:ln w="15875">
              <a:solidFill>
                <a:srgbClr val="E02C64"/>
              </a:solidFill>
            </a:ln>
          </c:spPr>
          <c:invertIfNegative val="0"/>
          <c:cat>
            <c:strRef>
              <c:f>'K1.2 Demografické ukazovatele'!$K$29:$K$129</c:f>
              <c:strCache>
                <c:ptCount val="101"/>
                <c:pt idx="0">
                  <c:v>0 rokov</c:v>
                </c:pt>
                <c:pt idx="1">
                  <c:v>1 rok</c:v>
                </c:pt>
                <c:pt idx="2">
                  <c:v>2 roky</c:v>
                </c:pt>
                <c:pt idx="3">
                  <c:v>3 roky</c:v>
                </c:pt>
                <c:pt idx="4">
                  <c:v>4 roky</c:v>
                </c:pt>
                <c:pt idx="5">
                  <c:v>5 rokov</c:v>
                </c:pt>
                <c:pt idx="6">
                  <c:v>6 rokov</c:v>
                </c:pt>
                <c:pt idx="7">
                  <c:v>7 rokov</c:v>
                </c:pt>
                <c:pt idx="8">
                  <c:v>8 rokov</c:v>
                </c:pt>
                <c:pt idx="9">
                  <c:v>9 rokov</c:v>
                </c:pt>
                <c:pt idx="10">
                  <c:v>10 rokov</c:v>
                </c:pt>
                <c:pt idx="11">
                  <c:v>11 rokov</c:v>
                </c:pt>
                <c:pt idx="12">
                  <c:v>12 rokov</c:v>
                </c:pt>
                <c:pt idx="13">
                  <c:v>13 rokov</c:v>
                </c:pt>
                <c:pt idx="14">
                  <c:v>14 rokov</c:v>
                </c:pt>
                <c:pt idx="15">
                  <c:v>15 rokov</c:v>
                </c:pt>
                <c:pt idx="16">
                  <c:v>16 rokov</c:v>
                </c:pt>
                <c:pt idx="17">
                  <c:v>17 rokov</c:v>
                </c:pt>
                <c:pt idx="18">
                  <c:v>18 rokov</c:v>
                </c:pt>
                <c:pt idx="19">
                  <c:v>19 rokov</c:v>
                </c:pt>
                <c:pt idx="20">
                  <c:v>20 rokov</c:v>
                </c:pt>
                <c:pt idx="21">
                  <c:v>21 rokov</c:v>
                </c:pt>
                <c:pt idx="22">
                  <c:v>22 rokov</c:v>
                </c:pt>
                <c:pt idx="23">
                  <c:v>23 rokov</c:v>
                </c:pt>
                <c:pt idx="24">
                  <c:v>24 rokov</c:v>
                </c:pt>
                <c:pt idx="25">
                  <c:v>25 rokov</c:v>
                </c:pt>
                <c:pt idx="26">
                  <c:v>26 rokov</c:v>
                </c:pt>
                <c:pt idx="27">
                  <c:v>27 rokov</c:v>
                </c:pt>
                <c:pt idx="28">
                  <c:v>28 rokov</c:v>
                </c:pt>
                <c:pt idx="29">
                  <c:v>29 rokov</c:v>
                </c:pt>
                <c:pt idx="30">
                  <c:v>30 rokov</c:v>
                </c:pt>
                <c:pt idx="31">
                  <c:v>31 rokov</c:v>
                </c:pt>
                <c:pt idx="32">
                  <c:v>32 rokov</c:v>
                </c:pt>
                <c:pt idx="33">
                  <c:v>33 rokov</c:v>
                </c:pt>
                <c:pt idx="34">
                  <c:v>34 rokov</c:v>
                </c:pt>
                <c:pt idx="35">
                  <c:v>35 rokov</c:v>
                </c:pt>
                <c:pt idx="36">
                  <c:v>36 rokov</c:v>
                </c:pt>
                <c:pt idx="37">
                  <c:v>37 rokov</c:v>
                </c:pt>
                <c:pt idx="38">
                  <c:v>38 rokov</c:v>
                </c:pt>
                <c:pt idx="39">
                  <c:v>39 rokov</c:v>
                </c:pt>
                <c:pt idx="40">
                  <c:v>40 rokov</c:v>
                </c:pt>
                <c:pt idx="41">
                  <c:v>41 rokov</c:v>
                </c:pt>
                <c:pt idx="42">
                  <c:v>42 rokov</c:v>
                </c:pt>
                <c:pt idx="43">
                  <c:v>43 rokov</c:v>
                </c:pt>
                <c:pt idx="44">
                  <c:v>44 rokov</c:v>
                </c:pt>
                <c:pt idx="45">
                  <c:v>45 rokov</c:v>
                </c:pt>
                <c:pt idx="46">
                  <c:v>46 rokov</c:v>
                </c:pt>
                <c:pt idx="47">
                  <c:v>47 rokov</c:v>
                </c:pt>
                <c:pt idx="48">
                  <c:v>48 rokov</c:v>
                </c:pt>
                <c:pt idx="49">
                  <c:v>49 rokov</c:v>
                </c:pt>
                <c:pt idx="50">
                  <c:v>50 rokov</c:v>
                </c:pt>
                <c:pt idx="51">
                  <c:v>51 rokov</c:v>
                </c:pt>
                <c:pt idx="52">
                  <c:v>52 rokov</c:v>
                </c:pt>
                <c:pt idx="53">
                  <c:v>53 rokov</c:v>
                </c:pt>
                <c:pt idx="54">
                  <c:v>54 rokov</c:v>
                </c:pt>
                <c:pt idx="55">
                  <c:v>55 rokov</c:v>
                </c:pt>
                <c:pt idx="56">
                  <c:v>56 rokov</c:v>
                </c:pt>
                <c:pt idx="57">
                  <c:v>57 rokov</c:v>
                </c:pt>
                <c:pt idx="58">
                  <c:v>58 rokov</c:v>
                </c:pt>
                <c:pt idx="59">
                  <c:v>59 rokov</c:v>
                </c:pt>
                <c:pt idx="60">
                  <c:v>60 rokov</c:v>
                </c:pt>
                <c:pt idx="61">
                  <c:v>61 rokov</c:v>
                </c:pt>
                <c:pt idx="62">
                  <c:v>62 rokov</c:v>
                </c:pt>
                <c:pt idx="63">
                  <c:v>63 rokov</c:v>
                </c:pt>
                <c:pt idx="64">
                  <c:v>64 rokov</c:v>
                </c:pt>
                <c:pt idx="65">
                  <c:v>65 rokov</c:v>
                </c:pt>
                <c:pt idx="66">
                  <c:v>66 rokov</c:v>
                </c:pt>
                <c:pt idx="67">
                  <c:v>67 rokov</c:v>
                </c:pt>
                <c:pt idx="68">
                  <c:v>68 rokov</c:v>
                </c:pt>
                <c:pt idx="69">
                  <c:v>69 rokov</c:v>
                </c:pt>
                <c:pt idx="70">
                  <c:v>70 rokov</c:v>
                </c:pt>
                <c:pt idx="71">
                  <c:v>71 rokov</c:v>
                </c:pt>
                <c:pt idx="72">
                  <c:v>72 rokov</c:v>
                </c:pt>
                <c:pt idx="73">
                  <c:v>73 rokov</c:v>
                </c:pt>
                <c:pt idx="74">
                  <c:v>74 rokov</c:v>
                </c:pt>
                <c:pt idx="75">
                  <c:v>75 rokov</c:v>
                </c:pt>
                <c:pt idx="76">
                  <c:v>76 rokov</c:v>
                </c:pt>
                <c:pt idx="77">
                  <c:v>77 rokov</c:v>
                </c:pt>
                <c:pt idx="78">
                  <c:v>78 rokov</c:v>
                </c:pt>
                <c:pt idx="79">
                  <c:v>79 rokov</c:v>
                </c:pt>
                <c:pt idx="80">
                  <c:v>80 rokov</c:v>
                </c:pt>
                <c:pt idx="81">
                  <c:v>81 rokov</c:v>
                </c:pt>
                <c:pt idx="82">
                  <c:v>82 rokov</c:v>
                </c:pt>
                <c:pt idx="83">
                  <c:v>83 rokov</c:v>
                </c:pt>
                <c:pt idx="84">
                  <c:v>84 rokov</c:v>
                </c:pt>
                <c:pt idx="85">
                  <c:v>85 rokov</c:v>
                </c:pt>
                <c:pt idx="86">
                  <c:v>86 rokov</c:v>
                </c:pt>
                <c:pt idx="87">
                  <c:v>87 rokov</c:v>
                </c:pt>
                <c:pt idx="88">
                  <c:v>88 rokov</c:v>
                </c:pt>
                <c:pt idx="89">
                  <c:v>89 rokov</c:v>
                </c:pt>
                <c:pt idx="90">
                  <c:v>90 rokov</c:v>
                </c:pt>
                <c:pt idx="91">
                  <c:v>91 rokov</c:v>
                </c:pt>
                <c:pt idx="92">
                  <c:v>92 rokov</c:v>
                </c:pt>
                <c:pt idx="93">
                  <c:v>93 rokov</c:v>
                </c:pt>
                <c:pt idx="94">
                  <c:v>94 rokov</c:v>
                </c:pt>
                <c:pt idx="95">
                  <c:v>95 rokov</c:v>
                </c:pt>
                <c:pt idx="96">
                  <c:v>96 rokov</c:v>
                </c:pt>
                <c:pt idx="97">
                  <c:v>97 rokov</c:v>
                </c:pt>
                <c:pt idx="98">
                  <c:v>98 rokov</c:v>
                </c:pt>
                <c:pt idx="99">
                  <c:v>99 rokov</c:v>
                </c:pt>
                <c:pt idx="100">
                  <c:v>100+ rokov</c:v>
                </c:pt>
              </c:strCache>
            </c:strRef>
          </c:cat>
          <c:val>
            <c:numRef>
              <c:f>'K1.2 Demografické ukazovatele'!$O$29:$O$129</c:f>
              <c:numCache>
                <c:formatCode>#,##0</c:formatCode>
                <c:ptCount val="101"/>
                <c:pt idx="0">
                  <c:v>20739</c:v>
                </c:pt>
                <c:pt idx="1">
                  <c:v>22939</c:v>
                </c:pt>
                <c:pt idx="2">
                  <c:v>24386</c:v>
                </c:pt>
                <c:pt idx="3">
                  <c:v>26348</c:v>
                </c:pt>
                <c:pt idx="4">
                  <c:v>28554</c:v>
                </c:pt>
                <c:pt idx="5">
                  <c:v>28445</c:v>
                </c:pt>
                <c:pt idx="6">
                  <c:v>29095</c:v>
                </c:pt>
                <c:pt idx="7">
                  <c:v>29354</c:v>
                </c:pt>
                <c:pt idx="8">
                  <c:v>29714</c:v>
                </c:pt>
                <c:pt idx="9">
                  <c:v>29615</c:v>
                </c:pt>
                <c:pt idx="10">
                  <c:v>28523</c:v>
                </c:pt>
                <c:pt idx="11">
                  <c:v>28431</c:v>
                </c:pt>
                <c:pt idx="12">
                  <c:v>28189</c:v>
                </c:pt>
                <c:pt idx="13">
                  <c:v>28170</c:v>
                </c:pt>
                <c:pt idx="14">
                  <c:v>28167</c:v>
                </c:pt>
                <c:pt idx="15">
                  <c:v>28808</c:v>
                </c:pt>
                <c:pt idx="16">
                  <c:v>28646</c:v>
                </c:pt>
                <c:pt idx="17">
                  <c:v>27533</c:v>
                </c:pt>
                <c:pt idx="18">
                  <c:v>26266</c:v>
                </c:pt>
                <c:pt idx="19">
                  <c:v>25873</c:v>
                </c:pt>
                <c:pt idx="20">
                  <c:v>26059</c:v>
                </c:pt>
                <c:pt idx="21">
                  <c:v>25720</c:v>
                </c:pt>
                <c:pt idx="22">
                  <c:v>24895</c:v>
                </c:pt>
                <c:pt idx="23">
                  <c:v>24465</c:v>
                </c:pt>
                <c:pt idx="24">
                  <c:v>24646</c:v>
                </c:pt>
                <c:pt idx="25">
                  <c:v>26596</c:v>
                </c:pt>
                <c:pt idx="26">
                  <c:v>27160</c:v>
                </c:pt>
                <c:pt idx="27">
                  <c:v>27575</c:v>
                </c:pt>
                <c:pt idx="28">
                  <c:v>28307</c:v>
                </c:pt>
                <c:pt idx="29">
                  <c:v>28743</c:v>
                </c:pt>
                <c:pt idx="30">
                  <c:v>29625</c:v>
                </c:pt>
                <c:pt idx="31">
                  <c:v>32013</c:v>
                </c:pt>
                <c:pt idx="32">
                  <c:v>34896</c:v>
                </c:pt>
                <c:pt idx="33">
                  <c:v>35576</c:v>
                </c:pt>
                <c:pt idx="34">
                  <c:v>37259</c:v>
                </c:pt>
                <c:pt idx="35">
                  <c:v>37702</c:v>
                </c:pt>
                <c:pt idx="36">
                  <c:v>37744</c:v>
                </c:pt>
                <c:pt idx="37">
                  <c:v>39115</c:v>
                </c:pt>
                <c:pt idx="38">
                  <c:v>39439</c:v>
                </c:pt>
                <c:pt idx="39">
                  <c:v>40223</c:v>
                </c:pt>
                <c:pt idx="40">
                  <c:v>41374</c:v>
                </c:pt>
                <c:pt idx="41">
                  <c:v>41443</c:v>
                </c:pt>
                <c:pt idx="42">
                  <c:v>41262</c:v>
                </c:pt>
                <c:pt idx="43">
                  <c:v>41245</c:v>
                </c:pt>
                <c:pt idx="44">
                  <c:v>41399</c:v>
                </c:pt>
                <c:pt idx="45">
                  <c:v>41648</c:v>
                </c:pt>
                <c:pt idx="46">
                  <c:v>44284</c:v>
                </c:pt>
                <c:pt idx="47">
                  <c:v>43973</c:v>
                </c:pt>
                <c:pt idx="48">
                  <c:v>43364</c:v>
                </c:pt>
                <c:pt idx="49">
                  <c:v>43262</c:v>
                </c:pt>
                <c:pt idx="50">
                  <c:v>42887</c:v>
                </c:pt>
                <c:pt idx="51">
                  <c:v>42612</c:v>
                </c:pt>
                <c:pt idx="52">
                  <c:v>40883</c:v>
                </c:pt>
                <c:pt idx="53">
                  <c:v>38503</c:v>
                </c:pt>
                <c:pt idx="54">
                  <c:v>36207</c:v>
                </c:pt>
                <c:pt idx="55">
                  <c:v>34900</c:v>
                </c:pt>
                <c:pt idx="56">
                  <c:v>34327</c:v>
                </c:pt>
                <c:pt idx="57">
                  <c:v>32795</c:v>
                </c:pt>
                <c:pt idx="58">
                  <c:v>33021</c:v>
                </c:pt>
                <c:pt idx="59">
                  <c:v>34543</c:v>
                </c:pt>
                <c:pt idx="60">
                  <c:v>35322</c:v>
                </c:pt>
                <c:pt idx="61">
                  <c:v>36305</c:v>
                </c:pt>
                <c:pt idx="62">
                  <c:v>35860</c:v>
                </c:pt>
                <c:pt idx="63">
                  <c:v>34174</c:v>
                </c:pt>
                <c:pt idx="64">
                  <c:v>35335</c:v>
                </c:pt>
                <c:pt idx="65">
                  <c:v>34880</c:v>
                </c:pt>
                <c:pt idx="66">
                  <c:v>34137</c:v>
                </c:pt>
                <c:pt idx="67">
                  <c:v>35582</c:v>
                </c:pt>
                <c:pt idx="68">
                  <c:v>36261</c:v>
                </c:pt>
                <c:pt idx="69">
                  <c:v>37017</c:v>
                </c:pt>
                <c:pt idx="70">
                  <c:v>36394</c:v>
                </c:pt>
                <c:pt idx="71">
                  <c:v>34899</c:v>
                </c:pt>
                <c:pt idx="72">
                  <c:v>33999</c:v>
                </c:pt>
                <c:pt idx="73">
                  <c:v>33434</c:v>
                </c:pt>
                <c:pt idx="74">
                  <c:v>32258</c:v>
                </c:pt>
                <c:pt idx="75">
                  <c:v>30042</c:v>
                </c:pt>
                <c:pt idx="76">
                  <c:v>26798</c:v>
                </c:pt>
                <c:pt idx="77">
                  <c:v>25605</c:v>
                </c:pt>
                <c:pt idx="78">
                  <c:v>23838</c:v>
                </c:pt>
                <c:pt idx="79">
                  <c:v>19800</c:v>
                </c:pt>
                <c:pt idx="80">
                  <c:v>17465</c:v>
                </c:pt>
                <c:pt idx="81">
                  <c:v>17408</c:v>
                </c:pt>
                <c:pt idx="82">
                  <c:v>15234</c:v>
                </c:pt>
                <c:pt idx="83">
                  <c:v>14413</c:v>
                </c:pt>
                <c:pt idx="84">
                  <c:v>13162</c:v>
                </c:pt>
                <c:pt idx="85">
                  <c:v>11717</c:v>
                </c:pt>
                <c:pt idx="86">
                  <c:v>9951</c:v>
                </c:pt>
                <c:pt idx="87">
                  <c:v>8522</c:v>
                </c:pt>
                <c:pt idx="88">
                  <c:v>7019</c:v>
                </c:pt>
                <c:pt idx="89">
                  <c:v>5893</c:v>
                </c:pt>
                <c:pt idx="90">
                  <c:v>4857</c:v>
                </c:pt>
                <c:pt idx="91">
                  <c:v>3828</c:v>
                </c:pt>
                <c:pt idx="92">
                  <c:v>3129</c:v>
                </c:pt>
                <c:pt idx="93">
                  <c:v>2604</c:v>
                </c:pt>
                <c:pt idx="94">
                  <c:v>1864</c:v>
                </c:pt>
                <c:pt idx="95">
                  <c:v>1305</c:v>
                </c:pt>
                <c:pt idx="96">
                  <c:v>947</c:v>
                </c:pt>
                <c:pt idx="97">
                  <c:v>661</c:v>
                </c:pt>
                <c:pt idx="98">
                  <c:v>412</c:v>
                </c:pt>
                <c:pt idx="99">
                  <c:v>314</c:v>
                </c:pt>
                <c:pt idx="100">
                  <c:v>861</c:v>
                </c:pt>
              </c:numCache>
            </c:numRef>
          </c:val>
          <c:extLst>
            <c:ext xmlns:c16="http://schemas.microsoft.com/office/drawing/2014/chart" uri="{C3380CC4-5D6E-409C-BE32-E72D297353CC}">
              <c16:uniqueId val="{00000002-5080-4D3E-A74C-517C102F58B5}"/>
            </c:ext>
          </c:extLst>
        </c:ser>
        <c:ser>
          <c:idx val="1"/>
          <c:order val="3"/>
          <c:tx>
            <c:strRef>
              <c:f>'K1.2 Demografické ukazovatele'!$N$26:$N$27</c:f>
              <c:strCache>
                <c:ptCount val="2"/>
                <c:pt idx="0">
                  <c:v>Muži 2025</c:v>
                </c:pt>
              </c:strCache>
            </c:strRef>
          </c:tx>
          <c:spPr>
            <a:solidFill>
              <a:schemeClr val="bg1">
                <a:lumMod val="50000"/>
                <a:alpha val="0"/>
              </a:schemeClr>
            </a:solidFill>
            <a:ln w="15875">
              <a:solidFill>
                <a:schemeClr val="bg1">
                  <a:lumMod val="50000"/>
                </a:schemeClr>
              </a:solidFill>
            </a:ln>
          </c:spPr>
          <c:invertIfNegative val="0"/>
          <c:cat>
            <c:strRef>
              <c:f>'K1.2 Demografické ukazovatele'!$K$29:$K$129</c:f>
              <c:strCache>
                <c:ptCount val="101"/>
                <c:pt idx="0">
                  <c:v>0 rokov</c:v>
                </c:pt>
                <c:pt idx="1">
                  <c:v>1 rok</c:v>
                </c:pt>
                <c:pt idx="2">
                  <c:v>2 roky</c:v>
                </c:pt>
                <c:pt idx="3">
                  <c:v>3 roky</c:v>
                </c:pt>
                <c:pt idx="4">
                  <c:v>4 roky</c:v>
                </c:pt>
                <c:pt idx="5">
                  <c:v>5 rokov</c:v>
                </c:pt>
                <c:pt idx="6">
                  <c:v>6 rokov</c:v>
                </c:pt>
                <c:pt idx="7">
                  <c:v>7 rokov</c:v>
                </c:pt>
                <c:pt idx="8">
                  <c:v>8 rokov</c:v>
                </c:pt>
                <c:pt idx="9">
                  <c:v>9 rokov</c:v>
                </c:pt>
                <c:pt idx="10">
                  <c:v>10 rokov</c:v>
                </c:pt>
                <c:pt idx="11">
                  <c:v>11 rokov</c:v>
                </c:pt>
                <c:pt idx="12">
                  <c:v>12 rokov</c:v>
                </c:pt>
                <c:pt idx="13">
                  <c:v>13 rokov</c:v>
                </c:pt>
                <c:pt idx="14">
                  <c:v>14 rokov</c:v>
                </c:pt>
                <c:pt idx="15">
                  <c:v>15 rokov</c:v>
                </c:pt>
                <c:pt idx="16">
                  <c:v>16 rokov</c:v>
                </c:pt>
                <c:pt idx="17">
                  <c:v>17 rokov</c:v>
                </c:pt>
                <c:pt idx="18">
                  <c:v>18 rokov</c:v>
                </c:pt>
                <c:pt idx="19">
                  <c:v>19 rokov</c:v>
                </c:pt>
                <c:pt idx="20">
                  <c:v>20 rokov</c:v>
                </c:pt>
                <c:pt idx="21">
                  <c:v>21 rokov</c:v>
                </c:pt>
                <c:pt idx="22">
                  <c:v>22 rokov</c:v>
                </c:pt>
                <c:pt idx="23">
                  <c:v>23 rokov</c:v>
                </c:pt>
                <c:pt idx="24">
                  <c:v>24 rokov</c:v>
                </c:pt>
                <c:pt idx="25">
                  <c:v>25 rokov</c:v>
                </c:pt>
                <c:pt idx="26">
                  <c:v>26 rokov</c:v>
                </c:pt>
                <c:pt idx="27">
                  <c:v>27 rokov</c:v>
                </c:pt>
                <c:pt idx="28">
                  <c:v>28 rokov</c:v>
                </c:pt>
                <c:pt idx="29">
                  <c:v>29 rokov</c:v>
                </c:pt>
                <c:pt idx="30">
                  <c:v>30 rokov</c:v>
                </c:pt>
                <c:pt idx="31">
                  <c:v>31 rokov</c:v>
                </c:pt>
                <c:pt idx="32">
                  <c:v>32 rokov</c:v>
                </c:pt>
                <c:pt idx="33">
                  <c:v>33 rokov</c:v>
                </c:pt>
                <c:pt idx="34">
                  <c:v>34 rokov</c:v>
                </c:pt>
                <c:pt idx="35">
                  <c:v>35 rokov</c:v>
                </c:pt>
                <c:pt idx="36">
                  <c:v>36 rokov</c:v>
                </c:pt>
                <c:pt idx="37">
                  <c:v>37 rokov</c:v>
                </c:pt>
                <c:pt idx="38">
                  <c:v>38 rokov</c:v>
                </c:pt>
                <c:pt idx="39">
                  <c:v>39 rokov</c:v>
                </c:pt>
                <c:pt idx="40">
                  <c:v>40 rokov</c:v>
                </c:pt>
                <c:pt idx="41">
                  <c:v>41 rokov</c:v>
                </c:pt>
                <c:pt idx="42">
                  <c:v>42 rokov</c:v>
                </c:pt>
                <c:pt idx="43">
                  <c:v>43 rokov</c:v>
                </c:pt>
                <c:pt idx="44">
                  <c:v>44 rokov</c:v>
                </c:pt>
                <c:pt idx="45">
                  <c:v>45 rokov</c:v>
                </c:pt>
                <c:pt idx="46">
                  <c:v>46 rokov</c:v>
                </c:pt>
                <c:pt idx="47">
                  <c:v>47 rokov</c:v>
                </c:pt>
                <c:pt idx="48">
                  <c:v>48 rokov</c:v>
                </c:pt>
                <c:pt idx="49">
                  <c:v>49 rokov</c:v>
                </c:pt>
                <c:pt idx="50">
                  <c:v>50 rokov</c:v>
                </c:pt>
                <c:pt idx="51">
                  <c:v>51 rokov</c:v>
                </c:pt>
                <c:pt idx="52">
                  <c:v>52 rokov</c:v>
                </c:pt>
                <c:pt idx="53">
                  <c:v>53 rokov</c:v>
                </c:pt>
                <c:pt idx="54">
                  <c:v>54 rokov</c:v>
                </c:pt>
                <c:pt idx="55">
                  <c:v>55 rokov</c:v>
                </c:pt>
                <c:pt idx="56">
                  <c:v>56 rokov</c:v>
                </c:pt>
                <c:pt idx="57">
                  <c:v>57 rokov</c:v>
                </c:pt>
                <c:pt idx="58">
                  <c:v>58 rokov</c:v>
                </c:pt>
                <c:pt idx="59">
                  <c:v>59 rokov</c:v>
                </c:pt>
                <c:pt idx="60">
                  <c:v>60 rokov</c:v>
                </c:pt>
                <c:pt idx="61">
                  <c:v>61 rokov</c:v>
                </c:pt>
                <c:pt idx="62">
                  <c:v>62 rokov</c:v>
                </c:pt>
                <c:pt idx="63">
                  <c:v>63 rokov</c:v>
                </c:pt>
                <c:pt idx="64">
                  <c:v>64 rokov</c:v>
                </c:pt>
                <c:pt idx="65">
                  <c:v>65 rokov</c:v>
                </c:pt>
                <c:pt idx="66">
                  <c:v>66 rokov</c:v>
                </c:pt>
                <c:pt idx="67">
                  <c:v>67 rokov</c:v>
                </c:pt>
                <c:pt idx="68">
                  <c:v>68 rokov</c:v>
                </c:pt>
                <c:pt idx="69">
                  <c:v>69 rokov</c:v>
                </c:pt>
                <c:pt idx="70">
                  <c:v>70 rokov</c:v>
                </c:pt>
                <c:pt idx="71">
                  <c:v>71 rokov</c:v>
                </c:pt>
                <c:pt idx="72">
                  <c:v>72 rokov</c:v>
                </c:pt>
                <c:pt idx="73">
                  <c:v>73 rokov</c:v>
                </c:pt>
                <c:pt idx="74">
                  <c:v>74 rokov</c:v>
                </c:pt>
                <c:pt idx="75">
                  <c:v>75 rokov</c:v>
                </c:pt>
                <c:pt idx="76">
                  <c:v>76 rokov</c:v>
                </c:pt>
                <c:pt idx="77">
                  <c:v>77 rokov</c:v>
                </c:pt>
                <c:pt idx="78">
                  <c:v>78 rokov</c:v>
                </c:pt>
                <c:pt idx="79">
                  <c:v>79 rokov</c:v>
                </c:pt>
                <c:pt idx="80">
                  <c:v>80 rokov</c:v>
                </c:pt>
                <c:pt idx="81">
                  <c:v>81 rokov</c:v>
                </c:pt>
                <c:pt idx="82">
                  <c:v>82 rokov</c:v>
                </c:pt>
                <c:pt idx="83">
                  <c:v>83 rokov</c:v>
                </c:pt>
                <c:pt idx="84">
                  <c:v>84 rokov</c:v>
                </c:pt>
                <c:pt idx="85">
                  <c:v>85 rokov</c:v>
                </c:pt>
                <c:pt idx="86">
                  <c:v>86 rokov</c:v>
                </c:pt>
                <c:pt idx="87">
                  <c:v>87 rokov</c:v>
                </c:pt>
                <c:pt idx="88">
                  <c:v>88 rokov</c:v>
                </c:pt>
                <c:pt idx="89">
                  <c:v>89 rokov</c:v>
                </c:pt>
                <c:pt idx="90">
                  <c:v>90 rokov</c:v>
                </c:pt>
                <c:pt idx="91">
                  <c:v>91 rokov</c:v>
                </c:pt>
                <c:pt idx="92">
                  <c:v>92 rokov</c:v>
                </c:pt>
                <c:pt idx="93">
                  <c:v>93 rokov</c:v>
                </c:pt>
                <c:pt idx="94">
                  <c:v>94 rokov</c:v>
                </c:pt>
                <c:pt idx="95">
                  <c:v>95 rokov</c:v>
                </c:pt>
                <c:pt idx="96">
                  <c:v>96 rokov</c:v>
                </c:pt>
                <c:pt idx="97">
                  <c:v>97 rokov</c:v>
                </c:pt>
                <c:pt idx="98">
                  <c:v>98 rokov</c:v>
                </c:pt>
                <c:pt idx="99">
                  <c:v>99 rokov</c:v>
                </c:pt>
                <c:pt idx="100">
                  <c:v>100+ rokov</c:v>
                </c:pt>
              </c:strCache>
            </c:strRef>
          </c:cat>
          <c:val>
            <c:numRef>
              <c:f>'K1.2 Demografické ukazovatele'!$P$29:$P$129</c:f>
              <c:numCache>
                <c:formatCode>#,##0</c:formatCode>
                <c:ptCount val="101"/>
                <c:pt idx="0">
                  <c:v>-23911</c:v>
                </c:pt>
                <c:pt idx="1">
                  <c:v>-25481</c:v>
                </c:pt>
                <c:pt idx="2">
                  <c:v>-27647</c:v>
                </c:pt>
                <c:pt idx="3">
                  <c:v>-29526</c:v>
                </c:pt>
                <c:pt idx="4">
                  <c:v>-29598</c:v>
                </c:pt>
                <c:pt idx="5">
                  <c:v>-30359</c:v>
                </c:pt>
                <c:pt idx="6">
                  <c:v>-31057</c:v>
                </c:pt>
                <c:pt idx="7">
                  <c:v>-31271</c:v>
                </c:pt>
                <c:pt idx="8">
                  <c:v>-30993</c:v>
                </c:pt>
                <c:pt idx="9">
                  <c:v>-30301</c:v>
                </c:pt>
                <c:pt idx="10">
                  <c:v>-29602</c:v>
                </c:pt>
                <c:pt idx="11">
                  <c:v>-29547</c:v>
                </c:pt>
                <c:pt idx="12">
                  <c:v>-30083</c:v>
                </c:pt>
                <c:pt idx="13">
                  <c:v>-29403</c:v>
                </c:pt>
                <c:pt idx="14">
                  <c:v>-29515</c:v>
                </c:pt>
                <c:pt idx="15">
                  <c:v>-30363</c:v>
                </c:pt>
                <c:pt idx="16">
                  <c:v>-28996</c:v>
                </c:pt>
                <c:pt idx="17">
                  <c:v>-27527</c:v>
                </c:pt>
                <c:pt idx="18">
                  <c:v>-27224</c:v>
                </c:pt>
                <c:pt idx="19">
                  <c:v>-27579</c:v>
                </c:pt>
                <c:pt idx="20">
                  <c:v>-27149</c:v>
                </c:pt>
                <c:pt idx="21">
                  <c:v>-26051</c:v>
                </c:pt>
                <c:pt idx="22">
                  <c:v>-25572</c:v>
                </c:pt>
                <c:pt idx="23">
                  <c:v>-26197</c:v>
                </c:pt>
                <c:pt idx="24">
                  <c:v>-27766</c:v>
                </c:pt>
                <c:pt idx="25">
                  <c:v>-28148</c:v>
                </c:pt>
                <c:pt idx="26">
                  <c:v>-28911</c:v>
                </c:pt>
                <c:pt idx="27">
                  <c:v>-29787</c:v>
                </c:pt>
                <c:pt idx="28">
                  <c:v>-30390</c:v>
                </c:pt>
                <c:pt idx="29">
                  <c:v>-30914</c:v>
                </c:pt>
                <c:pt idx="30">
                  <c:v>-33259</c:v>
                </c:pt>
                <c:pt idx="31">
                  <c:v>-36848</c:v>
                </c:pt>
                <c:pt idx="32">
                  <c:v>-37274</c:v>
                </c:pt>
                <c:pt idx="33">
                  <c:v>-39155</c:v>
                </c:pt>
                <c:pt idx="34">
                  <c:v>-39857</c:v>
                </c:pt>
                <c:pt idx="35">
                  <c:v>-39615</c:v>
                </c:pt>
                <c:pt idx="36">
                  <c:v>-41096</c:v>
                </c:pt>
                <c:pt idx="37">
                  <c:v>-41050</c:v>
                </c:pt>
                <c:pt idx="38">
                  <c:v>-42613</c:v>
                </c:pt>
                <c:pt idx="39">
                  <c:v>-43912</c:v>
                </c:pt>
                <c:pt idx="40">
                  <c:v>-43952</c:v>
                </c:pt>
                <c:pt idx="41">
                  <c:v>-44314</c:v>
                </c:pt>
                <c:pt idx="42">
                  <c:v>-44453</c:v>
                </c:pt>
                <c:pt idx="43">
                  <c:v>-44051</c:v>
                </c:pt>
                <c:pt idx="44">
                  <c:v>-45057</c:v>
                </c:pt>
                <c:pt idx="45">
                  <c:v>-46791</c:v>
                </c:pt>
                <c:pt idx="46">
                  <c:v>-46530</c:v>
                </c:pt>
                <c:pt idx="47">
                  <c:v>-46826</c:v>
                </c:pt>
                <c:pt idx="48">
                  <c:v>-46352</c:v>
                </c:pt>
                <c:pt idx="49">
                  <c:v>-44673</c:v>
                </c:pt>
                <c:pt idx="50">
                  <c:v>-44522</c:v>
                </c:pt>
                <c:pt idx="51">
                  <c:v>-41821</c:v>
                </c:pt>
                <c:pt idx="52">
                  <c:v>-39166</c:v>
                </c:pt>
                <c:pt idx="53">
                  <c:v>-36902</c:v>
                </c:pt>
                <c:pt idx="54">
                  <c:v>-35343</c:v>
                </c:pt>
                <c:pt idx="55">
                  <c:v>-34432</c:v>
                </c:pt>
                <c:pt idx="56">
                  <c:v>-32480</c:v>
                </c:pt>
                <c:pt idx="57">
                  <c:v>-32449</c:v>
                </c:pt>
                <c:pt idx="58">
                  <c:v>-33194</c:v>
                </c:pt>
                <c:pt idx="59">
                  <c:v>-33518</c:v>
                </c:pt>
                <c:pt idx="60">
                  <c:v>-34658</c:v>
                </c:pt>
                <c:pt idx="61">
                  <c:v>-33816</c:v>
                </c:pt>
                <c:pt idx="62">
                  <c:v>-31806</c:v>
                </c:pt>
                <c:pt idx="63">
                  <c:v>-32102</c:v>
                </c:pt>
                <c:pt idx="64">
                  <c:v>-31524</c:v>
                </c:pt>
                <c:pt idx="65">
                  <c:v>-30548</c:v>
                </c:pt>
                <c:pt idx="66">
                  <c:v>-30903</c:v>
                </c:pt>
                <c:pt idx="67">
                  <c:v>-30981</c:v>
                </c:pt>
                <c:pt idx="68">
                  <c:v>-30408</c:v>
                </c:pt>
                <c:pt idx="69">
                  <c:v>-29476</c:v>
                </c:pt>
                <c:pt idx="70">
                  <c:v>-27976</c:v>
                </c:pt>
                <c:pt idx="71">
                  <c:v>-26615</c:v>
                </c:pt>
                <c:pt idx="72">
                  <c:v>-25262</c:v>
                </c:pt>
                <c:pt idx="73">
                  <c:v>-23658</c:v>
                </c:pt>
                <c:pt idx="74">
                  <c:v>-21552</c:v>
                </c:pt>
                <c:pt idx="75">
                  <c:v>-18618</c:v>
                </c:pt>
                <c:pt idx="76">
                  <c:v>-17264</c:v>
                </c:pt>
                <c:pt idx="77">
                  <c:v>-15442</c:v>
                </c:pt>
                <c:pt idx="78">
                  <c:v>-12226</c:v>
                </c:pt>
                <c:pt idx="79">
                  <c:v>-10389</c:v>
                </c:pt>
                <c:pt idx="80">
                  <c:v>-9776</c:v>
                </c:pt>
                <c:pt idx="81">
                  <c:v>-8550</c:v>
                </c:pt>
                <c:pt idx="82">
                  <c:v>-7646</c:v>
                </c:pt>
                <c:pt idx="83">
                  <c:v>-6777</c:v>
                </c:pt>
                <c:pt idx="84">
                  <c:v>-5942</c:v>
                </c:pt>
                <c:pt idx="85">
                  <c:v>-4735</c:v>
                </c:pt>
                <c:pt idx="86">
                  <c:v>-3912</c:v>
                </c:pt>
                <c:pt idx="87">
                  <c:v>-3184</c:v>
                </c:pt>
                <c:pt idx="88">
                  <c:v>-2602</c:v>
                </c:pt>
                <c:pt idx="89">
                  <c:v>-2152</c:v>
                </c:pt>
                <c:pt idx="90">
                  <c:v>-1850</c:v>
                </c:pt>
                <c:pt idx="91">
                  <c:v>-1483</c:v>
                </c:pt>
                <c:pt idx="92">
                  <c:v>-1186</c:v>
                </c:pt>
                <c:pt idx="93">
                  <c:v>-889</c:v>
                </c:pt>
                <c:pt idx="94">
                  <c:v>-627</c:v>
                </c:pt>
                <c:pt idx="95">
                  <c:v>-487</c:v>
                </c:pt>
                <c:pt idx="96">
                  <c:v>-347</c:v>
                </c:pt>
                <c:pt idx="97">
                  <c:v>-262</c:v>
                </c:pt>
                <c:pt idx="98">
                  <c:v>-217</c:v>
                </c:pt>
                <c:pt idx="99">
                  <c:v>-156</c:v>
                </c:pt>
                <c:pt idx="100">
                  <c:v>-572</c:v>
                </c:pt>
              </c:numCache>
            </c:numRef>
          </c:val>
          <c:extLst>
            <c:ext xmlns:c16="http://schemas.microsoft.com/office/drawing/2014/chart" uri="{C3380CC4-5D6E-409C-BE32-E72D297353CC}">
              <c16:uniqueId val="{00000003-5080-4D3E-A74C-517C102F58B5}"/>
            </c:ext>
          </c:extLst>
        </c:ser>
        <c:dLbls>
          <c:showLegendKey val="0"/>
          <c:showVal val="0"/>
          <c:showCatName val="0"/>
          <c:showSerName val="0"/>
          <c:showPercent val="0"/>
          <c:showBubbleSize val="0"/>
        </c:dLbls>
        <c:gapWidth val="0"/>
        <c:overlap val="100"/>
        <c:axId val="126243608"/>
        <c:axId val="126125336"/>
      </c:barChart>
      <c:catAx>
        <c:axId val="126243608"/>
        <c:scaling>
          <c:orientation val="minMax"/>
        </c:scaling>
        <c:delete val="0"/>
        <c:axPos val="l"/>
        <c:majorGridlines>
          <c:spPr>
            <a:ln>
              <a:solidFill>
                <a:srgbClr val="B7194A">
                  <a:alpha val="12000"/>
                </a:srgbClr>
              </a:solidFill>
            </a:ln>
          </c:spPr>
        </c:majorGridlines>
        <c:numFmt formatCode="General" sourceLinked="1"/>
        <c:majorTickMark val="out"/>
        <c:minorTickMark val="none"/>
        <c:tickLblPos val="low"/>
        <c:crossAx val="126125336"/>
        <c:crossesAt val="0"/>
        <c:auto val="1"/>
        <c:lblAlgn val="ctr"/>
        <c:lblOffset val="100"/>
        <c:tickLblSkip val="5"/>
        <c:tickMarkSkip val="5"/>
        <c:noMultiLvlLbl val="0"/>
      </c:catAx>
      <c:valAx>
        <c:axId val="126125336"/>
        <c:scaling>
          <c:orientation val="minMax"/>
          <c:max val="50000"/>
          <c:min val="-50000"/>
        </c:scaling>
        <c:delete val="0"/>
        <c:axPos val="b"/>
        <c:majorGridlines>
          <c:spPr>
            <a:ln>
              <a:solidFill>
                <a:srgbClr val="B7194A">
                  <a:alpha val="9000"/>
                </a:srgbClr>
              </a:solidFill>
            </a:ln>
          </c:spPr>
        </c:majorGridlines>
        <c:numFmt formatCode="#,##0;#,##0" sourceLinked="0"/>
        <c:majorTickMark val="out"/>
        <c:minorTickMark val="none"/>
        <c:tickLblPos val="nextTo"/>
        <c:crossAx val="126243608"/>
        <c:crosses val="autoZero"/>
        <c:crossBetween val="between"/>
        <c:majorUnit val="10000"/>
      </c:valAx>
    </c:plotArea>
    <c:legend>
      <c:legendPos val="r"/>
      <c:layout>
        <c:manualLayout>
          <c:xMode val="edge"/>
          <c:yMode val="edge"/>
          <c:x val="0.7721817802576002"/>
          <c:y val="6.9060576829605688E-2"/>
          <c:w val="0.12906728546348922"/>
          <c:h val="0.12897443375133666"/>
        </c:manualLayout>
      </c:layout>
      <c:overlay val="1"/>
    </c:legend>
    <c:plotVisOnly val="1"/>
    <c:dispBlanksAs val="gap"/>
    <c:showDLblsOverMax val="0"/>
  </c:chart>
  <c:spPr>
    <a:ln>
      <a:noFill/>
    </a:ln>
  </c:spPr>
  <c:txPr>
    <a:bodyPr/>
    <a:lstStyle/>
    <a:p>
      <a:pPr>
        <a:defRPr baseline="0">
          <a:latin typeface="Arial Narrow" panose="020B0606020202030204" pitchFamily="34" charset="0"/>
        </a:defRPr>
      </a:pPr>
      <a:endParaRPr lang="sk-S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9118831873049799"/>
          <c:y val="0.11203169385099289"/>
          <c:w val="0.58549306336707907"/>
          <c:h val="0.88244169837621977"/>
        </c:manualLayout>
      </c:layout>
      <c:doughnutChart>
        <c:varyColors val="1"/>
        <c:ser>
          <c:idx val="0"/>
          <c:order val="0"/>
          <c:tx>
            <c:strRef>
              <c:f>'K2.1.1 Ekon.aktiv.obyvateľstva'!$J$8</c:f>
              <c:strCache>
                <c:ptCount val="1"/>
                <c:pt idx="0">
                  <c:v>Ekonomicky aktívne obyvateľstvo (v tis.)</c:v>
                </c:pt>
              </c:strCache>
            </c:strRef>
          </c:tx>
          <c:dPt>
            <c:idx val="0"/>
            <c:bubble3D val="0"/>
            <c:spPr>
              <a:solidFill>
                <a:srgbClr val="B7194A"/>
              </a:solidFill>
            </c:spPr>
            <c:extLst>
              <c:ext xmlns:c16="http://schemas.microsoft.com/office/drawing/2014/chart" uri="{C3380CC4-5D6E-409C-BE32-E72D297353CC}">
                <c16:uniqueId val="{00000001-A991-4B8E-A65A-26BD5547766F}"/>
              </c:ext>
            </c:extLst>
          </c:dPt>
          <c:dPt>
            <c:idx val="1"/>
            <c:bubble3D val="0"/>
            <c:spPr>
              <a:pattFill prst="dkDnDiag">
                <a:fgClr>
                  <a:sysClr val="window" lastClr="FFFFFF">
                    <a:lumMod val="50000"/>
                  </a:sysClr>
                </a:fgClr>
                <a:bgClr>
                  <a:sysClr val="window" lastClr="FFFFFF"/>
                </a:bgClr>
              </a:pattFill>
            </c:spPr>
            <c:extLst>
              <c:ext xmlns:c16="http://schemas.microsoft.com/office/drawing/2014/chart" uri="{C3380CC4-5D6E-409C-BE32-E72D297353CC}">
                <c16:uniqueId val="{00000003-A991-4B8E-A65A-26BD5547766F}"/>
              </c:ext>
            </c:extLst>
          </c:dPt>
          <c:dPt>
            <c:idx val="2"/>
            <c:bubble3D val="0"/>
            <c:spPr>
              <a:solidFill>
                <a:srgbClr val="E85E86"/>
              </a:solidFill>
            </c:spPr>
            <c:extLst>
              <c:ext xmlns:c16="http://schemas.microsoft.com/office/drawing/2014/chart" uri="{C3380CC4-5D6E-409C-BE32-E72D297353CC}">
                <c16:uniqueId val="{00000005-A991-4B8E-A65A-26BD5547766F}"/>
              </c:ext>
            </c:extLst>
          </c:dPt>
          <c:dPt>
            <c:idx val="3"/>
            <c:bubble3D val="0"/>
            <c:spPr>
              <a:solidFill>
                <a:sysClr val="window" lastClr="FFFFFF">
                  <a:lumMod val="75000"/>
                </a:sysClr>
              </a:solidFill>
            </c:spPr>
            <c:extLst>
              <c:ext xmlns:c16="http://schemas.microsoft.com/office/drawing/2014/chart" uri="{C3380CC4-5D6E-409C-BE32-E72D297353CC}">
                <c16:uniqueId val="{00000007-A991-4B8E-A65A-26BD5547766F}"/>
              </c:ext>
            </c:extLst>
          </c:dPt>
          <c:dPt>
            <c:idx val="4"/>
            <c:bubble3D val="0"/>
            <c:spPr>
              <a:pattFill prst="pct20">
                <a:fgClr>
                  <a:srgbClr val="B7194A"/>
                </a:fgClr>
                <a:bgClr>
                  <a:sysClr val="window" lastClr="FFFFFF"/>
                </a:bgClr>
              </a:pattFill>
            </c:spPr>
            <c:extLst>
              <c:ext xmlns:c16="http://schemas.microsoft.com/office/drawing/2014/chart" uri="{C3380CC4-5D6E-409C-BE32-E72D297353CC}">
                <c16:uniqueId val="{00000009-A991-4B8E-A65A-26BD5547766F}"/>
              </c:ext>
            </c:extLst>
          </c:dPt>
          <c:dLbls>
            <c:dLbl>
              <c:idx val="0"/>
              <c:layout>
                <c:manualLayout>
                  <c:x val="-1.2525442922345607E-2"/>
                  <c:y val="-0.12138053415123515"/>
                </c:manualLayout>
              </c:layout>
              <c:tx>
                <c:rich>
                  <a:bodyPr/>
                  <a:lstStyle/>
                  <a:p>
                    <a:pPr>
                      <a:defRPr b="1">
                        <a:solidFill>
                          <a:schemeClr val="bg1"/>
                        </a:solidFill>
                      </a:defRPr>
                    </a:pPr>
                    <a:fld id="{DBCC56EE-44BF-41D2-B95E-AF64B64BF365}" type="VALUE">
                      <a:rPr lang="en-US" b="1">
                        <a:solidFill>
                          <a:schemeClr val="bg1"/>
                        </a:solidFill>
                      </a:rPr>
                      <a:pPr>
                        <a:defRPr b="1">
                          <a:solidFill>
                            <a:schemeClr val="bg1"/>
                          </a:solidFill>
                        </a:defRPr>
                      </a:pPr>
                      <a:t>[HODNOTA]</a:t>
                    </a:fld>
                    <a:r>
                      <a:rPr lang="en-US" b="1">
                        <a:solidFill>
                          <a:schemeClr val="bg1"/>
                        </a:solidFill>
                      </a:rPr>
                      <a:t> tis.</a:t>
                    </a:r>
                    <a:endParaRPr lang="en-US" b="1" baseline="0">
                      <a:solidFill>
                        <a:schemeClr val="bg1"/>
                      </a:solidFill>
                    </a:endParaRPr>
                  </a:p>
                  <a:p>
                    <a:pPr>
                      <a:defRPr b="1">
                        <a:solidFill>
                          <a:schemeClr val="bg1"/>
                        </a:solidFill>
                      </a:defRPr>
                    </a:pPr>
                    <a:fld id="{D4C6E1F3-0E67-4C54-8DA9-5CDD226DC476}" type="PERCENTAGE">
                      <a:rPr lang="en-US" b="1">
                        <a:solidFill>
                          <a:schemeClr val="bg1"/>
                        </a:solidFill>
                      </a:rPr>
                      <a:pPr>
                        <a:defRPr b="1">
                          <a:solidFill>
                            <a:schemeClr val="bg1"/>
                          </a:solidFill>
                        </a:defRPr>
                      </a:pPr>
                      <a:t>[PERCENTO]</a:t>
                    </a:fld>
                    <a:endParaRPr lang="sk-SK"/>
                  </a:p>
                </c:rich>
              </c:tx>
              <c:numFmt formatCode="0.0%" sourceLinked="0"/>
              <c:spPr>
                <a:noFill/>
                <a:ln>
                  <a:noFill/>
                </a:ln>
                <a:effectLst/>
              </c:spPr>
              <c:showLegendKey val="0"/>
              <c:showVal val="1"/>
              <c:showCatName val="0"/>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A991-4B8E-A65A-26BD5547766F}"/>
                </c:ext>
              </c:extLst>
            </c:dLbl>
            <c:dLbl>
              <c:idx val="1"/>
              <c:layout>
                <c:manualLayout>
                  <c:x val="-2.8165127669429763E-3"/>
                  <c:y val="0.15969071433638349"/>
                </c:manualLayout>
              </c:layout>
              <c:tx>
                <c:rich>
                  <a:bodyPr/>
                  <a:lstStyle/>
                  <a:p>
                    <a:fld id="{51367937-32A8-4E16-93FE-8D5920BE8075}" type="VALUE">
                      <a:rPr lang="en-US" b="1">
                        <a:solidFill>
                          <a:sysClr val="windowText" lastClr="000000"/>
                        </a:solidFill>
                      </a:rPr>
                      <a:pPr/>
                      <a:t>[HODNOTA]</a:t>
                    </a:fld>
                    <a:r>
                      <a:rPr lang="en-US" b="1">
                        <a:solidFill>
                          <a:sysClr val="windowText" lastClr="000000"/>
                        </a:solidFill>
                      </a:rPr>
                      <a:t> tis. </a:t>
                    </a:r>
                    <a:endParaRPr lang="en-US" b="1" baseline="0">
                      <a:solidFill>
                        <a:sysClr val="windowText" lastClr="000000"/>
                      </a:solidFill>
                    </a:endParaRPr>
                  </a:p>
                  <a:p>
                    <a:fld id="{9C7C1B75-420D-4084-B85B-3B19F15D6155}" type="PERCENTAGE">
                      <a:rPr lang="en-US" b="1">
                        <a:solidFill>
                          <a:sysClr val="windowText" lastClr="000000"/>
                        </a:solidFill>
                      </a:rPr>
                      <a:pPr/>
                      <a:t>[PERCENTO]</a:t>
                    </a:fld>
                    <a:endParaRPr lang="sk-SK"/>
                  </a:p>
                </c:rich>
              </c:tx>
              <c:showLegendKey val="0"/>
              <c:showVal val="1"/>
              <c:showCatName val="0"/>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A991-4B8E-A65A-26BD5547766F}"/>
                </c:ext>
              </c:extLst>
            </c:dLbl>
            <c:dLbl>
              <c:idx val="2"/>
              <c:layout>
                <c:manualLayout>
                  <c:x val="-0.17885762715205031"/>
                  <c:y val="0.14529814854224304"/>
                </c:manualLayout>
              </c:layout>
              <c:tx>
                <c:rich>
                  <a:bodyPr/>
                  <a:lstStyle/>
                  <a:p>
                    <a:fld id="{CC25A295-00B1-4665-BF4E-4B47CBEC21CD}" type="VALUE">
                      <a:rPr lang="en-US"/>
                      <a:pPr/>
                      <a:t>[HODNOTA]</a:t>
                    </a:fld>
                    <a:r>
                      <a:rPr lang="en-US"/>
                      <a:t> tis.</a:t>
                    </a:r>
                    <a:endParaRPr lang="en-US" baseline="0"/>
                  </a:p>
                  <a:p>
                    <a:fld id="{FFE0BBAC-549D-4479-B6F3-CF60C47CF3D9}" type="PERCENTAGE">
                      <a:rPr lang="en-US"/>
                      <a:pPr/>
                      <a:t>[PERCENTO]</a:t>
                    </a:fld>
                    <a:endParaRPr lang="sk-SK"/>
                  </a:p>
                </c:rich>
              </c:tx>
              <c:showLegendKey val="0"/>
              <c:showVal val="1"/>
              <c:showCatName val="0"/>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5-A991-4B8E-A65A-26BD5547766F}"/>
                </c:ext>
              </c:extLst>
            </c:dLbl>
            <c:dLbl>
              <c:idx val="3"/>
              <c:layout>
                <c:manualLayout>
                  <c:x val="5.0101771689382429E-3"/>
                  <c:y val="1.7486340001641239E-2"/>
                </c:manualLayout>
              </c:layout>
              <c:tx>
                <c:rich>
                  <a:bodyPr/>
                  <a:lstStyle/>
                  <a:p>
                    <a:fld id="{FBF2C986-EC48-4D2F-AFC6-48E0F4900370}" type="VALUE">
                      <a:rPr lang="en-US"/>
                      <a:pPr/>
                      <a:t>[HODNOTA]</a:t>
                    </a:fld>
                    <a:r>
                      <a:rPr lang="en-US"/>
                      <a:t> tis.</a:t>
                    </a:r>
                    <a:endParaRPr lang="en-US" baseline="0"/>
                  </a:p>
                  <a:p>
                    <a:fld id="{BDC5BDFA-E69B-4E03-950D-67B207788E8D}" type="PERCENTAGE">
                      <a:rPr lang="en-US"/>
                      <a:pPr/>
                      <a:t>[PERCENTO]</a:t>
                    </a:fld>
                    <a:endParaRPr lang="sk-SK"/>
                  </a:p>
                </c:rich>
              </c:tx>
              <c:showLegendKey val="0"/>
              <c:showVal val="1"/>
              <c:showCatName val="0"/>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7-A991-4B8E-A65A-26BD5547766F}"/>
                </c:ext>
              </c:extLst>
            </c:dLbl>
            <c:dLbl>
              <c:idx val="4"/>
              <c:layout>
                <c:manualLayout>
                  <c:x val="0.23681065600864887"/>
                  <c:y val="-0.20510809943092667"/>
                </c:manualLayout>
              </c:layout>
              <c:tx>
                <c:rich>
                  <a:bodyPr/>
                  <a:lstStyle/>
                  <a:p>
                    <a:fld id="{4B55614E-B111-42D6-A980-CB9954A07C63}" type="VALUE">
                      <a:rPr lang="en-US" b="1"/>
                      <a:pPr/>
                      <a:t>[HODNOTA]</a:t>
                    </a:fld>
                    <a:r>
                      <a:rPr lang="en-US" b="1"/>
                      <a:t> tis.</a:t>
                    </a:r>
                    <a:endParaRPr lang="en-US" b="1" baseline="0"/>
                  </a:p>
                  <a:p>
                    <a:fld id="{040E55AB-C634-44AE-B681-0C8D4AC63116}" type="PERCENTAGE">
                      <a:rPr lang="en-US" b="1"/>
                      <a:pPr/>
                      <a:t>[PERCENTO]</a:t>
                    </a:fld>
                    <a:endParaRPr lang="sk-SK"/>
                  </a:p>
                </c:rich>
              </c:tx>
              <c:showLegendKey val="0"/>
              <c:showVal val="1"/>
              <c:showCatName val="0"/>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9-A991-4B8E-A65A-26BD5547766F}"/>
                </c:ext>
              </c:extLst>
            </c:dLbl>
            <c:numFmt formatCode="0.0%" sourceLinked="0"/>
            <c:spPr>
              <a:noFill/>
              <a:ln>
                <a:noFill/>
              </a:ln>
              <a:effectLst/>
            </c:spPr>
            <c:txPr>
              <a:bodyPr/>
              <a:lstStyle/>
              <a:p>
                <a:pPr>
                  <a:defRPr b="1">
                    <a:solidFill>
                      <a:sysClr val="windowText" lastClr="000000"/>
                    </a:solidFill>
                  </a:defRPr>
                </a:pPr>
                <a:endParaRPr lang="sk-SK"/>
              </a:p>
            </c:txPr>
            <c:showLegendKey val="0"/>
            <c:showVal val="1"/>
            <c:showCatName val="0"/>
            <c:showSerName val="0"/>
            <c:showPercent val="1"/>
            <c:showBubbleSize val="0"/>
            <c:separator>
</c:separator>
            <c:showLeaderLines val="1"/>
            <c:extLst>
              <c:ext xmlns:c15="http://schemas.microsoft.com/office/drawing/2012/chart" uri="{CE6537A1-D6FC-4f65-9D91-7224C49458BB}"/>
            </c:extLst>
          </c:dLbls>
          <c:cat>
            <c:strRef>
              <c:f>'K2.1.1 Ekon.aktiv.obyvateľstva'!$M$9:$M$13</c:f>
              <c:strCache>
                <c:ptCount val="5"/>
                <c:pt idx="0">
                  <c:v>pracujúci</c:v>
                </c:pt>
                <c:pt idx="1">
                  <c:v>nezamestnaní</c:v>
                </c:pt>
                <c:pt idx="2">
                  <c:v>študenti, učni</c:v>
                </c:pt>
                <c:pt idx="3">
                  <c:v>dôchodcovia</c:v>
                </c:pt>
                <c:pt idx="4">
                  <c:v>ostatní</c:v>
                </c:pt>
              </c:strCache>
            </c:strRef>
          </c:cat>
          <c:val>
            <c:numRef>
              <c:f>'K2.1.1 Ekon.aktiv.obyvateľstva'!$N$9:$N$13</c:f>
              <c:numCache>
                <c:formatCode>#\ ##0.0</c:formatCode>
                <c:ptCount val="5"/>
                <c:pt idx="0">
                  <c:v>2610.6999999999998</c:v>
                </c:pt>
                <c:pt idx="1">
                  <c:v>149.5</c:v>
                </c:pt>
                <c:pt idx="2">
                  <c:v>394</c:v>
                </c:pt>
                <c:pt idx="3">
                  <c:v>1140.4000000000001</c:v>
                </c:pt>
                <c:pt idx="4">
                  <c:v>214.09999999999991</c:v>
                </c:pt>
              </c:numCache>
            </c:numRef>
          </c:val>
          <c:extLst>
            <c:ext xmlns:c16="http://schemas.microsoft.com/office/drawing/2014/chart" uri="{C3380CC4-5D6E-409C-BE32-E72D297353CC}">
              <c16:uniqueId val="{0000000A-A991-4B8E-A65A-26BD5547766F}"/>
            </c:ext>
          </c:extLst>
        </c:ser>
        <c:ser>
          <c:idx val="1"/>
          <c:order val="1"/>
          <c:dPt>
            <c:idx val="0"/>
            <c:bubble3D val="0"/>
            <c:spPr>
              <a:solidFill>
                <a:srgbClr val="EAEAEA"/>
              </a:solidFill>
            </c:spPr>
            <c:extLst>
              <c:ext xmlns:c16="http://schemas.microsoft.com/office/drawing/2014/chart" uri="{C3380CC4-5D6E-409C-BE32-E72D297353CC}">
                <c16:uniqueId val="{0000000C-A991-4B8E-A65A-26BD5547766F}"/>
              </c:ext>
            </c:extLst>
          </c:dPt>
          <c:dPt>
            <c:idx val="2"/>
            <c:bubble3D val="0"/>
            <c:spPr>
              <a:solidFill>
                <a:srgbClr val="E593AA"/>
              </a:solidFill>
            </c:spPr>
            <c:extLst>
              <c:ext xmlns:c16="http://schemas.microsoft.com/office/drawing/2014/chart" uri="{C3380CC4-5D6E-409C-BE32-E72D297353CC}">
                <c16:uniqueId val="{0000000E-A991-4B8E-A65A-26BD5547766F}"/>
              </c:ext>
            </c:extLst>
          </c:dPt>
          <c:dLbls>
            <c:dLbl>
              <c:idx val="0"/>
              <c:layout>
                <c:manualLayout>
                  <c:x val="0.16760340189015788"/>
                  <c:y val="-0.1980032631056253"/>
                </c:manualLayout>
              </c:layout>
              <c:tx>
                <c:rich>
                  <a:bodyPr/>
                  <a:lstStyle/>
                  <a:p>
                    <a:fld id="{D91E058B-C53D-43CC-A851-33FFCC1428ED}" type="VALUE">
                      <a:rPr lang="en-US"/>
                      <a:pPr/>
                      <a:t>[HODNOTA]</a:t>
                    </a:fld>
                    <a:r>
                      <a:rPr lang="en-US"/>
                      <a:t> tis.</a:t>
                    </a:r>
                    <a:endParaRPr lang="en-US" baseline="0"/>
                  </a:p>
                  <a:p>
                    <a:fld id="{91D7FD7D-33DD-42D2-B1F7-F403EA3B8870}" type="PERCENTAGE">
                      <a:rPr lang="en-US"/>
                      <a:pPr/>
                      <a:t>[PERCENTO]</a:t>
                    </a:fld>
                    <a:endParaRPr lang="sk-SK"/>
                  </a:p>
                </c:rich>
              </c:tx>
              <c:showLegendKey val="0"/>
              <c:showVal val="1"/>
              <c:showCatName val="0"/>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C-A991-4B8E-A65A-26BD5547766F}"/>
                </c:ext>
              </c:extLst>
            </c:dLbl>
            <c:dLbl>
              <c:idx val="1"/>
              <c:delete val="1"/>
              <c:extLst>
                <c:ext xmlns:c15="http://schemas.microsoft.com/office/drawing/2012/chart" uri="{CE6537A1-D6FC-4f65-9D91-7224C49458BB}"/>
                <c:ext xmlns:c16="http://schemas.microsoft.com/office/drawing/2014/chart" uri="{C3380CC4-5D6E-409C-BE32-E72D297353CC}">
                  <c16:uniqueId val="{0000000F-A991-4B8E-A65A-26BD5547766F}"/>
                </c:ext>
              </c:extLst>
            </c:dLbl>
            <c:dLbl>
              <c:idx val="2"/>
              <c:tx>
                <c:rich>
                  <a:bodyPr/>
                  <a:lstStyle/>
                  <a:p>
                    <a:fld id="{6A00BFDF-ED69-41D5-A202-036BA134435B}" type="VALUE">
                      <a:rPr lang="en-US"/>
                      <a:pPr/>
                      <a:t>[HODNOTA]</a:t>
                    </a:fld>
                    <a:r>
                      <a:rPr lang="en-US"/>
                      <a:t> tis.</a:t>
                    </a:r>
                    <a:endParaRPr lang="en-US" baseline="0"/>
                  </a:p>
                  <a:p>
                    <a:fld id="{D71B8E22-E99A-4FB8-BC7C-08FBAB740FCA}" type="PERCENTAGE">
                      <a:rPr lang="en-US"/>
                      <a:pPr/>
                      <a:t>[PERCENTO]</a:t>
                    </a:fld>
                    <a:endParaRPr lang="sk-SK"/>
                  </a:p>
                </c:rich>
              </c:tx>
              <c:showLegendKey val="0"/>
              <c:showVal val="1"/>
              <c:showCatName val="0"/>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E-A991-4B8E-A65A-26BD5547766F}"/>
                </c:ext>
              </c:extLst>
            </c:dLbl>
            <c:dLbl>
              <c:idx val="3"/>
              <c:delete val="1"/>
              <c:extLst>
                <c:ext xmlns:c15="http://schemas.microsoft.com/office/drawing/2012/chart" uri="{CE6537A1-D6FC-4f65-9D91-7224C49458BB}"/>
                <c:ext xmlns:c16="http://schemas.microsoft.com/office/drawing/2014/chart" uri="{C3380CC4-5D6E-409C-BE32-E72D297353CC}">
                  <c16:uniqueId val="{00000010-A991-4B8E-A65A-26BD5547766F}"/>
                </c:ext>
              </c:extLst>
            </c:dLbl>
            <c:dLbl>
              <c:idx val="4"/>
              <c:delete val="1"/>
              <c:extLst>
                <c:ext xmlns:c15="http://schemas.microsoft.com/office/drawing/2012/chart" uri="{CE6537A1-D6FC-4f65-9D91-7224C49458BB}"/>
                <c:ext xmlns:c16="http://schemas.microsoft.com/office/drawing/2014/chart" uri="{C3380CC4-5D6E-409C-BE32-E72D297353CC}">
                  <c16:uniqueId val="{00000011-A991-4B8E-A65A-26BD5547766F}"/>
                </c:ext>
              </c:extLst>
            </c:dLbl>
            <c:numFmt formatCode="0.0%" sourceLinked="0"/>
            <c:spPr>
              <a:noFill/>
              <a:ln>
                <a:noFill/>
              </a:ln>
              <a:effectLst/>
            </c:spPr>
            <c:txPr>
              <a:bodyPr/>
              <a:lstStyle/>
              <a:p>
                <a:pPr>
                  <a:defRPr b="1">
                    <a:latin typeface="Arial Narrow" panose="020B0606020202030204" pitchFamily="34" charset="0"/>
                  </a:defRPr>
                </a:pPr>
                <a:endParaRPr lang="sk-SK"/>
              </a:p>
            </c:txPr>
            <c:showLegendKey val="0"/>
            <c:showVal val="1"/>
            <c:showCatName val="0"/>
            <c:showSerName val="0"/>
            <c:showPercent val="1"/>
            <c:showBubbleSize val="0"/>
            <c:separator>
</c:separator>
            <c:showLeaderLines val="1"/>
            <c:extLst>
              <c:ext xmlns:c15="http://schemas.microsoft.com/office/drawing/2012/chart" uri="{CE6537A1-D6FC-4f65-9D91-7224C49458BB}"/>
            </c:extLst>
          </c:dLbls>
          <c:cat>
            <c:strRef>
              <c:f>'K2.1.1 Ekon.aktiv.obyvateľstva'!$M$9:$M$13</c:f>
              <c:strCache>
                <c:ptCount val="5"/>
                <c:pt idx="0">
                  <c:v>pracujúci</c:v>
                </c:pt>
                <c:pt idx="1">
                  <c:v>nezamestnaní</c:v>
                </c:pt>
                <c:pt idx="2">
                  <c:v>študenti, učni</c:v>
                </c:pt>
                <c:pt idx="3">
                  <c:v>dôchodcovia</c:v>
                </c:pt>
                <c:pt idx="4">
                  <c:v>ostatní</c:v>
                </c:pt>
              </c:strCache>
            </c:strRef>
          </c:cat>
          <c:val>
            <c:numRef>
              <c:f>'K2.1.1 Ekon.aktiv.obyvateľstva'!$O$9:$O$13</c:f>
              <c:numCache>
                <c:formatCode>#\ ##0.0</c:formatCode>
                <c:ptCount val="5"/>
                <c:pt idx="0">
                  <c:v>2760.2</c:v>
                </c:pt>
                <c:pt idx="2">
                  <c:v>1748.5</c:v>
                </c:pt>
              </c:numCache>
            </c:numRef>
          </c:val>
          <c:extLst>
            <c:ext xmlns:c16="http://schemas.microsoft.com/office/drawing/2014/chart" uri="{C3380CC4-5D6E-409C-BE32-E72D297353CC}">
              <c16:uniqueId val="{00000012-A991-4B8E-A65A-26BD5547766F}"/>
            </c:ext>
          </c:extLst>
        </c:ser>
        <c:dLbls>
          <c:showLegendKey val="0"/>
          <c:showVal val="0"/>
          <c:showCatName val="0"/>
          <c:showSerName val="0"/>
          <c:showPercent val="1"/>
          <c:showBubbleSize val="0"/>
          <c:showLeaderLines val="1"/>
        </c:dLbls>
        <c:firstSliceAng val="0"/>
        <c:holeSize val="23"/>
      </c:doughnutChart>
    </c:plotArea>
    <c:legend>
      <c:legendPos val="t"/>
      <c:layout>
        <c:manualLayout>
          <c:xMode val="edge"/>
          <c:yMode val="edge"/>
          <c:x val="6.3040266098858527E-3"/>
          <c:y val="9.7781374146299511E-3"/>
          <c:w val="0.97517851935174771"/>
          <c:h val="9.3234598505303343E-2"/>
        </c:manualLayout>
      </c:layout>
      <c:overlay val="0"/>
      <c:txPr>
        <a:bodyPr/>
        <a:lstStyle/>
        <a:p>
          <a:pPr rtl="0">
            <a:defRPr/>
          </a:pPr>
          <a:endParaRPr lang="sk-SK"/>
        </a:p>
      </c:txPr>
    </c:legend>
    <c:plotVisOnly val="1"/>
    <c:dispBlanksAs val="zero"/>
    <c:showDLblsOverMax val="0"/>
  </c:chart>
  <c:spPr>
    <a:ln>
      <a:noFill/>
    </a:ln>
  </c:spPr>
  <c:txPr>
    <a:bodyPr/>
    <a:lstStyle/>
    <a:p>
      <a:pPr>
        <a:defRPr baseline="0">
          <a:latin typeface="Arial Narrow" panose="020B0606020202030204" pitchFamily="34" charset="0"/>
        </a:defRPr>
      </a:pPr>
      <a:endParaRPr lang="sk-SK"/>
    </a:p>
  </c:txPr>
  <c:printSettings>
    <c:headerFooter/>
    <c:pageMargins b="0.75" l="0.7" r="0.7" t="0.75" header="0.3" footer="0.3"/>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66394170930489"/>
          <c:y val="6.8377694754793716E-2"/>
          <c:w val="0.86939316224060625"/>
          <c:h val="0.72776084225715065"/>
        </c:manualLayout>
      </c:layout>
      <c:lineChart>
        <c:grouping val="standard"/>
        <c:varyColors val="0"/>
        <c:ser>
          <c:idx val="2"/>
          <c:order val="0"/>
          <c:tx>
            <c:strRef>
              <c:f>'K2.1.2.1 Zamestnanosť - SP'!$Q$4</c:f>
              <c:strCache>
                <c:ptCount val="1"/>
                <c:pt idx="0">
                  <c:v>2024</c:v>
                </c:pt>
              </c:strCache>
            </c:strRef>
          </c:tx>
          <c:spPr>
            <a:ln w="34925">
              <a:solidFill>
                <a:srgbClr val="E85E86"/>
              </a:solidFill>
              <a:prstDash val="sysDash"/>
            </a:ln>
          </c:spPr>
          <c:marker>
            <c:symbol val="none"/>
          </c:marker>
          <c:cat>
            <c:strRef>
              <c:f>'K2.1.2.1 Zamestnanosť - SP'!$P$5:$P$16</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'K2.1.2.1 Zamestnanosť - SP'!$Q$5:$Q$16</c:f>
              <c:numCache>
                <c:formatCode>#,##0</c:formatCode>
                <c:ptCount val="12"/>
                <c:pt idx="0">
                  <c:v>190186</c:v>
                </c:pt>
                <c:pt idx="1">
                  <c:v>190934</c:v>
                </c:pt>
                <c:pt idx="2">
                  <c:v>191612</c:v>
                </c:pt>
                <c:pt idx="3">
                  <c:v>192281</c:v>
                </c:pt>
                <c:pt idx="4">
                  <c:v>193033</c:v>
                </c:pt>
                <c:pt idx="5">
                  <c:v>193725</c:v>
                </c:pt>
                <c:pt idx="6">
                  <c:v>194199</c:v>
                </c:pt>
                <c:pt idx="7">
                  <c:v>194489</c:v>
                </c:pt>
                <c:pt idx="8">
                  <c:v>194635</c:v>
                </c:pt>
                <c:pt idx="9">
                  <c:v>194593</c:v>
                </c:pt>
                <c:pt idx="10">
                  <c:v>194786</c:v>
                </c:pt>
                <c:pt idx="11">
                  <c:v>194449</c:v>
                </c:pt>
              </c:numCache>
            </c:numRef>
          </c:val>
          <c:smooth val="0"/>
          <c:extLst>
            <c:ext xmlns:c16="http://schemas.microsoft.com/office/drawing/2014/chart" uri="{C3380CC4-5D6E-409C-BE32-E72D297353CC}">
              <c16:uniqueId val="{00000001-A028-454A-8D1C-3C1A7871BCEB}"/>
            </c:ext>
          </c:extLst>
        </c:ser>
        <c:ser>
          <c:idx val="0"/>
          <c:order val="1"/>
          <c:tx>
            <c:strRef>
              <c:f>'K2.1.2.1 Zamestnanosť - SP'!$R$4</c:f>
              <c:strCache>
                <c:ptCount val="1"/>
                <c:pt idx="0">
                  <c:v>2025</c:v>
                </c:pt>
              </c:strCache>
            </c:strRef>
          </c:tx>
          <c:spPr>
            <a:ln w="25400">
              <a:solidFill>
                <a:srgbClr val="B7194A"/>
              </a:solidFill>
            </a:ln>
          </c:spPr>
          <c:marker>
            <c:symbol val="none"/>
          </c:marker>
          <c:cat>
            <c:strRef>
              <c:f>'K2.1.2.1 Zamestnanosť - SP'!$P$5:$P$16</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'K2.1.2.1 Zamestnanosť - SP'!$R$5:$R$16</c:f>
              <c:numCache>
                <c:formatCode>#,##0</c:formatCode>
                <c:ptCount val="12"/>
                <c:pt idx="0">
                  <c:v>192650</c:v>
                </c:pt>
                <c:pt idx="1">
                  <c:v>193273</c:v>
                </c:pt>
                <c:pt idx="2">
                  <c:v>194158</c:v>
                </c:pt>
                <c:pt idx="3">
                  <c:v>196360</c:v>
                </c:pt>
                <c:pt idx="4">
                  <c:v>197223</c:v>
                </c:pt>
                <c:pt idx="5">
                  <c:v>197945</c:v>
                </c:pt>
                <c:pt idx="6">
                  <c:v>198173</c:v>
                </c:pt>
                <c:pt idx="7">
                  <c:v>198428</c:v>
                </c:pt>
                <c:pt idx="8">
                  <c:v>198672</c:v>
                </c:pt>
                <c:pt idx="9">
                  <c:v>199166</c:v>
                </c:pt>
                <c:pt idx="10">
                  <c:v>199800</c:v>
                </c:pt>
                <c:pt idx="11">
                  <c:v>199890</c:v>
                </c:pt>
              </c:numCache>
            </c:numRef>
          </c:val>
          <c:smooth val="0"/>
          <c:extLst>
            <c:ext xmlns:c16="http://schemas.microsoft.com/office/drawing/2014/chart" uri="{C3380CC4-5D6E-409C-BE32-E72D297353CC}">
              <c16:uniqueId val="{00000000-7164-49BE-9F21-0E699AE805F5}"/>
            </c:ext>
          </c:extLst>
        </c:ser>
        <c:dLbls>
          <c:showLegendKey val="0"/>
          <c:showVal val="0"/>
          <c:showCatName val="0"/>
          <c:showSerName val="0"/>
          <c:showPercent val="0"/>
          <c:showBubbleSize val="0"/>
        </c:dLbls>
        <c:smooth val="0"/>
        <c:axId val="353356592"/>
        <c:axId val="353357768"/>
      </c:lineChart>
      <c:catAx>
        <c:axId val="353356592"/>
        <c:scaling>
          <c:orientation val="minMax"/>
        </c:scaling>
        <c:delete val="0"/>
        <c:axPos val="b"/>
        <c:numFmt formatCode="General" sourceLinked="0"/>
        <c:majorTickMark val="out"/>
        <c:minorTickMark val="none"/>
        <c:tickLblPos val="nextTo"/>
        <c:crossAx val="353357768"/>
        <c:crosses val="autoZero"/>
        <c:auto val="1"/>
        <c:lblAlgn val="ctr"/>
        <c:lblOffset val="100"/>
        <c:noMultiLvlLbl val="0"/>
      </c:catAx>
      <c:valAx>
        <c:axId val="353357768"/>
        <c:scaling>
          <c:orientation val="minMax"/>
          <c:max val="200000"/>
          <c:min val="190000"/>
        </c:scaling>
        <c:delete val="0"/>
        <c:axPos val="l"/>
        <c:majorGridlines/>
        <c:numFmt formatCode="#,##0" sourceLinked="1"/>
        <c:majorTickMark val="out"/>
        <c:minorTickMark val="none"/>
        <c:tickLblPos val="nextTo"/>
        <c:spPr>
          <a:ln w="12700"/>
        </c:spPr>
        <c:crossAx val="353356592"/>
        <c:crosses val="autoZero"/>
        <c:crossBetween val="between"/>
      </c:valAx>
    </c:plotArea>
    <c:legend>
      <c:legendPos val="r"/>
      <c:layout>
        <c:manualLayout>
          <c:xMode val="edge"/>
          <c:yMode val="edge"/>
          <c:x val="0.17776447574817522"/>
          <c:y val="6.0324814274787503E-2"/>
          <c:w val="0.24819302671792898"/>
          <c:h val="0.13750757550508472"/>
        </c:manualLayout>
      </c:layout>
      <c:overlay val="0"/>
    </c:legend>
    <c:plotVisOnly val="1"/>
    <c:dispBlanksAs val="zero"/>
    <c:showDLblsOverMax val="0"/>
  </c:chart>
  <c:spPr>
    <a:ln w="34925">
      <a:noFill/>
    </a:ln>
  </c:spPr>
  <c:txPr>
    <a:bodyPr/>
    <a:lstStyle/>
    <a:p>
      <a:pPr>
        <a:defRPr sz="1050">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990118405562419"/>
          <c:y val="3.1298987816099598E-2"/>
          <c:w val="0.76695643673061165"/>
          <c:h val="0.75748223327562425"/>
        </c:manualLayout>
      </c:layout>
      <c:lineChart>
        <c:grouping val="standard"/>
        <c:varyColors val="0"/>
        <c:ser>
          <c:idx val="2"/>
          <c:order val="0"/>
          <c:tx>
            <c:strRef>
              <c:f>'K2.1.2.1 Zamestnanosť - SP'!$S$4</c:f>
              <c:strCache>
                <c:ptCount val="1"/>
                <c:pt idx="0">
                  <c:v>2024</c:v>
                </c:pt>
              </c:strCache>
            </c:strRef>
          </c:tx>
          <c:spPr>
            <a:ln w="50800">
              <a:solidFill>
                <a:srgbClr val="E85E86"/>
              </a:solidFill>
              <a:prstDash val="sysDot"/>
            </a:ln>
          </c:spPr>
          <c:marker>
            <c:symbol val="none"/>
          </c:marker>
          <c:cat>
            <c:strRef>
              <c:f>'K2.1.2.1 Zamestnanosť - SP'!$P$5:$P$16</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'K2.1.2.1 Zamestnanosť - SP'!$S$5:$S$16</c:f>
              <c:numCache>
                <c:formatCode>#,##0</c:formatCode>
                <c:ptCount val="12"/>
                <c:pt idx="0">
                  <c:v>1902630</c:v>
                </c:pt>
                <c:pt idx="1">
                  <c:v>1906593</c:v>
                </c:pt>
                <c:pt idx="2">
                  <c:v>1910970</c:v>
                </c:pt>
                <c:pt idx="3">
                  <c:v>1913989</c:v>
                </c:pt>
                <c:pt idx="4">
                  <c:v>1913895</c:v>
                </c:pt>
                <c:pt idx="5">
                  <c:v>1913833</c:v>
                </c:pt>
                <c:pt idx="6">
                  <c:v>1906424</c:v>
                </c:pt>
                <c:pt idx="7">
                  <c:v>1906907</c:v>
                </c:pt>
                <c:pt idx="8">
                  <c:v>1923442</c:v>
                </c:pt>
                <c:pt idx="9">
                  <c:v>1926534</c:v>
                </c:pt>
                <c:pt idx="10">
                  <c:v>1925774</c:v>
                </c:pt>
                <c:pt idx="11">
                  <c:v>1913835</c:v>
                </c:pt>
              </c:numCache>
            </c:numRef>
          </c:val>
          <c:smooth val="0"/>
          <c:extLst>
            <c:ext xmlns:c16="http://schemas.microsoft.com/office/drawing/2014/chart" uri="{C3380CC4-5D6E-409C-BE32-E72D297353CC}">
              <c16:uniqueId val="{00000001-B607-470D-9565-316E13187792}"/>
            </c:ext>
          </c:extLst>
        </c:ser>
        <c:ser>
          <c:idx val="0"/>
          <c:order val="1"/>
          <c:tx>
            <c:strRef>
              <c:f>'K2.1.2.1 Zamestnanosť - SP'!$T$4</c:f>
              <c:strCache>
                <c:ptCount val="1"/>
                <c:pt idx="0">
                  <c:v>2025</c:v>
                </c:pt>
              </c:strCache>
            </c:strRef>
          </c:tx>
          <c:spPr>
            <a:ln w="25400">
              <a:solidFill>
                <a:srgbClr val="B7194A"/>
              </a:solidFill>
            </a:ln>
          </c:spPr>
          <c:marker>
            <c:symbol val="none"/>
          </c:marker>
          <c:val>
            <c:numRef>
              <c:f>'K2.1.2.1 Zamestnanosť - SP'!$T$5:$T$16</c:f>
              <c:numCache>
                <c:formatCode>#,##0</c:formatCode>
                <c:ptCount val="12"/>
                <c:pt idx="0">
                  <c:v>1906336</c:v>
                </c:pt>
                <c:pt idx="1">
                  <c:v>1909793</c:v>
                </c:pt>
                <c:pt idx="2">
                  <c:v>1915703</c:v>
                </c:pt>
                <c:pt idx="3">
                  <c:v>1916727</c:v>
                </c:pt>
                <c:pt idx="4">
                  <c:v>1917049</c:v>
                </c:pt>
                <c:pt idx="5">
                  <c:v>1918888</c:v>
                </c:pt>
                <c:pt idx="6">
                  <c:v>1911288</c:v>
                </c:pt>
                <c:pt idx="7">
                  <c:v>1909923</c:v>
                </c:pt>
                <c:pt idx="8">
                  <c:v>1922830</c:v>
                </c:pt>
                <c:pt idx="9">
                  <c:v>1927752</c:v>
                </c:pt>
                <c:pt idx="10">
                  <c:v>1926372</c:v>
                </c:pt>
                <c:pt idx="11">
                  <c:v>1916210</c:v>
                </c:pt>
              </c:numCache>
            </c:numRef>
          </c:val>
          <c:smooth val="0"/>
          <c:extLst>
            <c:ext xmlns:c16="http://schemas.microsoft.com/office/drawing/2014/chart" uri="{C3380CC4-5D6E-409C-BE32-E72D297353CC}">
              <c16:uniqueId val="{00000000-AA4E-454E-A057-B48C89EBCA62}"/>
            </c:ext>
          </c:extLst>
        </c:ser>
        <c:dLbls>
          <c:showLegendKey val="0"/>
          <c:showVal val="0"/>
          <c:showCatName val="0"/>
          <c:showSerName val="0"/>
          <c:showPercent val="0"/>
          <c:showBubbleSize val="0"/>
        </c:dLbls>
        <c:smooth val="0"/>
        <c:axId val="353356984"/>
        <c:axId val="353357376"/>
      </c:lineChart>
      <c:catAx>
        <c:axId val="353356984"/>
        <c:scaling>
          <c:orientation val="minMax"/>
        </c:scaling>
        <c:delete val="0"/>
        <c:axPos val="b"/>
        <c:numFmt formatCode="General" sourceLinked="0"/>
        <c:majorTickMark val="out"/>
        <c:minorTickMark val="none"/>
        <c:tickLblPos val="nextTo"/>
        <c:crossAx val="353357376"/>
        <c:crosses val="autoZero"/>
        <c:auto val="1"/>
        <c:lblAlgn val="ctr"/>
        <c:lblOffset val="100"/>
        <c:noMultiLvlLbl val="0"/>
      </c:catAx>
      <c:valAx>
        <c:axId val="353357376"/>
        <c:scaling>
          <c:orientation val="minMax"/>
          <c:min val="1900000"/>
        </c:scaling>
        <c:delete val="0"/>
        <c:axPos val="l"/>
        <c:majorGridlines/>
        <c:numFmt formatCode="#,##0" sourceLinked="1"/>
        <c:majorTickMark val="out"/>
        <c:minorTickMark val="none"/>
        <c:tickLblPos val="nextTo"/>
        <c:crossAx val="353356984"/>
        <c:crosses val="autoZero"/>
        <c:crossBetween val="between"/>
        <c:majorUnit val="5000"/>
      </c:valAx>
      <c:spPr>
        <a:ln w="47625">
          <a:noFill/>
        </a:ln>
      </c:spPr>
    </c:plotArea>
    <c:legend>
      <c:legendPos val="r"/>
      <c:layout>
        <c:manualLayout>
          <c:xMode val="edge"/>
          <c:yMode val="edge"/>
          <c:x val="0.16518149460751971"/>
          <c:y val="0.11019485054806169"/>
          <c:w val="0.23049972076581346"/>
          <c:h val="6.531330367801895E-2"/>
        </c:manualLayout>
      </c:layout>
      <c:overlay val="0"/>
      <c:txPr>
        <a:bodyPr/>
        <a:lstStyle/>
        <a:p>
          <a:pPr>
            <a:defRPr sz="1050"/>
          </a:pPr>
          <a:endParaRPr lang="sk-SK"/>
        </a:p>
      </c:txPr>
    </c:legend>
    <c:plotVisOnly val="1"/>
    <c:dispBlanksAs val="gap"/>
    <c:showDLblsOverMax val="0"/>
  </c:chart>
  <c:spPr>
    <a:ln>
      <a:noFill/>
    </a:ln>
  </c:spPr>
  <c:txPr>
    <a:bodyPr/>
    <a:lstStyle/>
    <a:p>
      <a:pPr>
        <a:defRPr sz="1000">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0649020352502"/>
          <c:y val="3.9307401890469378E-2"/>
          <c:w val="0.78476719256124439"/>
          <c:h val="0.78018524281394852"/>
        </c:manualLayout>
      </c:layout>
      <c:lineChart>
        <c:grouping val="standard"/>
        <c:varyColors val="0"/>
        <c:ser>
          <c:idx val="2"/>
          <c:order val="0"/>
          <c:tx>
            <c:strRef>
              <c:f>'K2.1.2.1 Zamestnanosť - SP'!$W$4</c:f>
              <c:strCache>
                <c:ptCount val="1"/>
                <c:pt idx="0">
                  <c:v>2024</c:v>
                </c:pt>
              </c:strCache>
            </c:strRef>
          </c:tx>
          <c:spPr>
            <a:ln w="38100" cmpd="tri">
              <a:solidFill>
                <a:srgbClr val="E85E86"/>
              </a:solidFill>
              <a:prstDash val="sysDot"/>
            </a:ln>
          </c:spPr>
          <c:marker>
            <c:symbol val="none"/>
          </c:marker>
          <c:cat>
            <c:strRef>
              <c:f>'K2.1.2.1 Zamestnanosť - SP'!$P$5:$P$16</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'K2.1.2.1 Zamestnanosť - SP'!$W$5:$W$16</c:f>
              <c:numCache>
                <c:formatCode>#,##0</c:formatCode>
                <c:ptCount val="12"/>
                <c:pt idx="0">
                  <c:v>235632</c:v>
                </c:pt>
                <c:pt idx="1">
                  <c:v>233844</c:v>
                </c:pt>
                <c:pt idx="2">
                  <c:v>232629</c:v>
                </c:pt>
                <c:pt idx="3">
                  <c:v>231732</c:v>
                </c:pt>
                <c:pt idx="4">
                  <c:v>230650</c:v>
                </c:pt>
                <c:pt idx="5">
                  <c:v>229472</c:v>
                </c:pt>
                <c:pt idx="6">
                  <c:v>240550</c:v>
                </c:pt>
                <c:pt idx="7">
                  <c:v>239645</c:v>
                </c:pt>
                <c:pt idx="8">
                  <c:v>238638</c:v>
                </c:pt>
                <c:pt idx="9">
                  <c:v>253104</c:v>
                </c:pt>
                <c:pt idx="10">
                  <c:v>248161</c:v>
                </c:pt>
                <c:pt idx="11">
                  <c:v>246421</c:v>
                </c:pt>
              </c:numCache>
            </c:numRef>
          </c:val>
          <c:smooth val="0"/>
          <c:extLst>
            <c:ext xmlns:c16="http://schemas.microsoft.com/office/drawing/2014/chart" uri="{C3380CC4-5D6E-409C-BE32-E72D297353CC}">
              <c16:uniqueId val="{00000001-5320-45DE-B5A9-39743C20BD8E}"/>
            </c:ext>
          </c:extLst>
        </c:ser>
        <c:ser>
          <c:idx val="0"/>
          <c:order val="1"/>
          <c:tx>
            <c:strRef>
              <c:f>'K2.1.2.1 Zamestnanosť - SP'!$X$4</c:f>
              <c:strCache>
                <c:ptCount val="1"/>
                <c:pt idx="0">
                  <c:v>2025</c:v>
                </c:pt>
              </c:strCache>
            </c:strRef>
          </c:tx>
          <c:spPr>
            <a:ln w="25400">
              <a:solidFill>
                <a:srgbClr val="B7194A"/>
              </a:solidFill>
            </a:ln>
          </c:spPr>
          <c:marker>
            <c:symbol val="none"/>
          </c:marker>
          <c:val>
            <c:numRef>
              <c:f>'K2.1.2.1 Zamestnanosť - SP'!$X$5:$X$16</c:f>
              <c:numCache>
                <c:formatCode>#,##0</c:formatCode>
                <c:ptCount val="12"/>
                <c:pt idx="0">
                  <c:v>243226</c:v>
                </c:pt>
                <c:pt idx="1">
                  <c:v>241341</c:v>
                </c:pt>
                <c:pt idx="2">
                  <c:v>240088</c:v>
                </c:pt>
                <c:pt idx="3">
                  <c:v>238022</c:v>
                </c:pt>
                <c:pt idx="4">
                  <c:v>236832</c:v>
                </c:pt>
                <c:pt idx="5">
                  <c:v>235728</c:v>
                </c:pt>
                <c:pt idx="6">
                  <c:v>240452</c:v>
                </c:pt>
                <c:pt idx="7">
                  <c:v>239585</c:v>
                </c:pt>
                <c:pt idx="8">
                  <c:v>238602</c:v>
                </c:pt>
                <c:pt idx="9">
                  <c:v>245666</c:v>
                </c:pt>
                <c:pt idx="10">
                  <c:v>242751</c:v>
                </c:pt>
                <c:pt idx="11">
                  <c:v>241189</c:v>
                </c:pt>
              </c:numCache>
            </c:numRef>
          </c:val>
          <c:smooth val="0"/>
          <c:extLst>
            <c:ext xmlns:c16="http://schemas.microsoft.com/office/drawing/2014/chart" uri="{C3380CC4-5D6E-409C-BE32-E72D297353CC}">
              <c16:uniqueId val="{00000000-682C-4FEB-86BC-DD3BBDB9C0BB}"/>
            </c:ext>
          </c:extLst>
        </c:ser>
        <c:dLbls>
          <c:showLegendKey val="0"/>
          <c:showVal val="0"/>
          <c:showCatName val="0"/>
          <c:showSerName val="0"/>
          <c:showPercent val="0"/>
          <c:showBubbleSize val="0"/>
        </c:dLbls>
        <c:smooth val="0"/>
        <c:axId val="353359336"/>
        <c:axId val="353359728"/>
      </c:lineChart>
      <c:catAx>
        <c:axId val="353359336"/>
        <c:scaling>
          <c:orientation val="minMax"/>
        </c:scaling>
        <c:delete val="0"/>
        <c:axPos val="b"/>
        <c:numFmt formatCode="General" sourceLinked="0"/>
        <c:majorTickMark val="out"/>
        <c:minorTickMark val="none"/>
        <c:tickLblPos val="nextTo"/>
        <c:spPr>
          <a:ln/>
        </c:spPr>
        <c:crossAx val="353359728"/>
        <c:crosses val="autoZero"/>
        <c:auto val="1"/>
        <c:lblAlgn val="ctr"/>
        <c:lblOffset val="100"/>
        <c:noMultiLvlLbl val="0"/>
      </c:catAx>
      <c:valAx>
        <c:axId val="353359728"/>
        <c:scaling>
          <c:orientation val="minMax"/>
          <c:max val="255000"/>
          <c:min val="225000"/>
        </c:scaling>
        <c:delete val="0"/>
        <c:axPos val="l"/>
        <c:majorGridlines/>
        <c:numFmt formatCode="#,##0" sourceLinked="1"/>
        <c:majorTickMark val="out"/>
        <c:minorTickMark val="none"/>
        <c:tickLblPos val="nextTo"/>
        <c:crossAx val="353359336"/>
        <c:crossesAt val="1"/>
        <c:crossBetween val="between"/>
        <c:majorUnit val="5000"/>
      </c:valAx>
    </c:plotArea>
    <c:legend>
      <c:legendPos val="r"/>
      <c:layout>
        <c:manualLayout>
          <c:xMode val="edge"/>
          <c:yMode val="edge"/>
          <c:x val="0.16737391835396714"/>
          <c:y val="7.480766849712045E-2"/>
          <c:w val="0.2167108979626661"/>
          <c:h val="7.1242689618170235E-2"/>
        </c:manualLayout>
      </c:layout>
      <c:overlay val="0"/>
    </c:legend>
    <c:plotVisOnly val="1"/>
    <c:dispBlanksAs val="gap"/>
    <c:showDLblsOverMax val="0"/>
  </c:chart>
  <c:spPr>
    <a:ln>
      <a:noFill/>
    </a:ln>
  </c:spPr>
  <c:txPr>
    <a:bodyPr/>
    <a:lstStyle/>
    <a:p>
      <a:pPr>
        <a:defRPr sz="1000">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397250251165225"/>
          <c:y val="5.5877737749874527E-2"/>
          <c:w val="0.78329529967118294"/>
          <c:h val="0.75448051146043604"/>
        </c:manualLayout>
      </c:layout>
      <c:lineChart>
        <c:grouping val="standard"/>
        <c:varyColors val="0"/>
        <c:ser>
          <c:idx val="2"/>
          <c:order val="0"/>
          <c:tx>
            <c:strRef>
              <c:f>'K2.1.2.1 Zamestnanosť - SP'!$U$4</c:f>
              <c:strCache>
                <c:ptCount val="1"/>
                <c:pt idx="0">
                  <c:v>2024</c:v>
                </c:pt>
              </c:strCache>
            </c:strRef>
          </c:tx>
          <c:spPr>
            <a:ln w="28575">
              <a:solidFill>
                <a:srgbClr val="E85E86"/>
              </a:solidFill>
              <a:prstDash val="sysDash"/>
            </a:ln>
          </c:spPr>
          <c:marker>
            <c:symbol val="none"/>
          </c:marker>
          <c:cat>
            <c:strRef>
              <c:f>'K2.1.2.1 Zamestnanosť - SP'!$P$5:$P$16</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'K2.1.2.1 Zamestnanosť - SP'!$U$5:$U$16</c:f>
              <c:numCache>
                <c:formatCode>#,##0</c:formatCode>
                <c:ptCount val="12"/>
                <c:pt idx="0">
                  <c:v>323251</c:v>
                </c:pt>
                <c:pt idx="1">
                  <c:v>337921</c:v>
                </c:pt>
                <c:pt idx="2">
                  <c:v>351436</c:v>
                </c:pt>
                <c:pt idx="3">
                  <c:v>363111</c:v>
                </c:pt>
                <c:pt idx="4">
                  <c:v>377127</c:v>
                </c:pt>
                <c:pt idx="5">
                  <c:v>387123</c:v>
                </c:pt>
                <c:pt idx="6">
                  <c:v>395891</c:v>
                </c:pt>
                <c:pt idx="7">
                  <c:v>398002</c:v>
                </c:pt>
                <c:pt idx="8">
                  <c:v>389476</c:v>
                </c:pt>
                <c:pt idx="9">
                  <c:v>387849</c:v>
                </c:pt>
                <c:pt idx="10">
                  <c:v>391009</c:v>
                </c:pt>
                <c:pt idx="11">
                  <c:v>382087</c:v>
                </c:pt>
              </c:numCache>
            </c:numRef>
          </c:val>
          <c:smooth val="0"/>
          <c:extLst>
            <c:ext xmlns:c16="http://schemas.microsoft.com/office/drawing/2014/chart" uri="{C3380CC4-5D6E-409C-BE32-E72D297353CC}">
              <c16:uniqueId val="{00000001-CC6B-43A3-ACE2-38C1BF057E99}"/>
            </c:ext>
          </c:extLst>
        </c:ser>
        <c:ser>
          <c:idx val="0"/>
          <c:order val="1"/>
          <c:tx>
            <c:strRef>
              <c:f>'K2.1.2.1 Zamestnanosť - SP'!$V$4</c:f>
              <c:strCache>
                <c:ptCount val="1"/>
                <c:pt idx="0">
                  <c:v>2025</c:v>
                </c:pt>
              </c:strCache>
            </c:strRef>
          </c:tx>
          <c:spPr>
            <a:ln w="25400">
              <a:solidFill>
                <a:srgbClr val="B7194A"/>
              </a:solidFill>
            </a:ln>
          </c:spPr>
          <c:marker>
            <c:symbol val="none"/>
          </c:marker>
          <c:val>
            <c:numRef>
              <c:f>'K2.1.2.1 Zamestnanosť - SP'!$V$5:$V$16</c:f>
              <c:numCache>
                <c:formatCode>#,##0</c:formatCode>
                <c:ptCount val="12"/>
                <c:pt idx="0">
                  <c:v>337257</c:v>
                </c:pt>
                <c:pt idx="1">
                  <c:v>347541</c:v>
                </c:pt>
                <c:pt idx="2">
                  <c:v>364146</c:v>
                </c:pt>
                <c:pt idx="3">
                  <c:v>373384</c:v>
                </c:pt>
                <c:pt idx="4">
                  <c:v>388103</c:v>
                </c:pt>
                <c:pt idx="5">
                  <c:v>402726</c:v>
                </c:pt>
                <c:pt idx="6">
                  <c:v>407910</c:v>
                </c:pt>
                <c:pt idx="7">
                  <c:v>408118</c:v>
                </c:pt>
                <c:pt idx="8">
                  <c:v>401922</c:v>
                </c:pt>
                <c:pt idx="9">
                  <c:v>399685</c:v>
                </c:pt>
                <c:pt idx="10">
                  <c:v>402603</c:v>
                </c:pt>
                <c:pt idx="11">
                  <c:v>394050</c:v>
                </c:pt>
              </c:numCache>
            </c:numRef>
          </c:val>
          <c:smooth val="0"/>
          <c:extLst>
            <c:ext xmlns:c16="http://schemas.microsoft.com/office/drawing/2014/chart" uri="{C3380CC4-5D6E-409C-BE32-E72D297353CC}">
              <c16:uniqueId val="{00000000-570F-4738-AC04-E36003518F46}"/>
            </c:ext>
          </c:extLst>
        </c:ser>
        <c:dLbls>
          <c:showLegendKey val="0"/>
          <c:showVal val="0"/>
          <c:showCatName val="0"/>
          <c:showSerName val="0"/>
          <c:showPercent val="0"/>
          <c:showBubbleSize val="0"/>
        </c:dLbls>
        <c:smooth val="0"/>
        <c:axId val="353493280"/>
        <c:axId val="353492104"/>
      </c:lineChart>
      <c:catAx>
        <c:axId val="353493280"/>
        <c:scaling>
          <c:orientation val="minMax"/>
        </c:scaling>
        <c:delete val="0"/>
        <c:axPos val="b"/>
        <c:numFmt formatCode="General" sourceLinked="0"/>
        <c:majorTickMark val="out"/>
        <c:minorTickMark val="none"/>
        <c:tickLblPos val="nextTo"/>
        <c:crossAx val="353492104"/>
        <c:crosses val="autoZero"/>
        <c:auto val="1"/>
        <c:lblAlgn val="ctr"/>
        <c:lblOffset val="100"/>
        <c:noMultiLvlLbl val="0"/>
      </c:catAx>
      <c:valAx>
        <c:axId val="353492104"/>
        <c:scaling>
          <c:orientation val="minMax"/>
          <c:max val="410000"/>
          <c:min val="310000"/>
        </c:scaling>
        <c:delete val="0"/>
        <c:axPos val="l"/>
        <c:majorGridlines/>
        <c:numFmt formatCode="#,##0" sourceLinked="1"/>
        <c:majorTickMark val="out"/>
        <c:minorTickMark val="none"/>
        <c:tickLblPos val="nextTo"/>
        <c:crossAx val="353493280"/>
        <c:crosses val="autoZero"/>
        <c:crossBetween val="between"/>
        <c:majorUnit val="20000"/>
      </c:valAx>
    </c:plotArea>
    <c:legend>
      <c:legendPos val="r"/>
      <c:layout>
        <c:manualLayout>
          <c:xMode val="edge"/>
          <c:yMode val="edge"/>
          <c:x val="9.5767407883651554E-2"/>
          <c:y val="6.9866532206211807E-2"/>
          <c:w val="0.27371478557360918"/>
          <c:h val="9.0965881787602121E-2"/>
        </c:manualLayout>
      </c:layout>
      <c:overlay val="0"/>
    </c:legend>
    <c:plotVisOnly val="1"/>
    <c:dispBlanksAs val="gap"/>
    <c:showDLblsOverMax val="0"/>
  </c:chart>
  <c:spPr>
    <a:ln>
      <a:noFill/>
    </a:ln>
  </c:spPr>
  <c:txPr>
    <a:bodyPr/>
    <a:lstStyle/>
    <a:p>
      <a:pPr>
        <a:defRPr sz="1000">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'K2.1.3 Voľné prac. miesta'!$K$3</c:f>
              <c:strCache>
                <c:ptCount val="1"/>
                <c:pt idx="0">
                  <c:v>Voľné pracovné miesta</c:v>
                </c:pt>
              </c:strCache>
            </c:strRef>
          </c:tx>
          <c:spPr>
            <a:solidFill>
              <a:srgbClr val="B7194A"/>
            </a:solidFill>
            <a:ln w="66675" cap="sq">
              <a:solidFill>
                <a:srgbClr val="B7194A"/>
              </a:solidFill>
            </a:ln>
            <a:effectLst/>
          </c:spPr>
          <c:invertIfNegative val="0"/>
          <c:cat>
            <c:strRef>
              <c:f>'K2.1.3 Voľné prac. miesta'!$J$4:$J$19</c:f>
              <c:strCache>
                <c:ptCount val="16"/>
                <c:pt idx="0">
                  <c:v>A</c:v>
                </c:pt>
                <c:pt idx="1">
                  <c:v>B,C,D,E</c:v>
                </c:pt>
                <c:pt idx="2">
                  <c:v>F</c:v>
                </c:pt>
                <c:pt idx="3">
                  <c:v>G</c:v>
                </c:pt>
                <c:pt idx="4">
                  <c:v>H</c:v>
                </c:pt>
                <c:pt idx="5">
                  <c:v>I</c:v>
                </c:pt>
                <c:pt idx="6">
                  <c:v>J</c:v>
                </c:pt>
                <c:pt idx="7">
                  <c:v>K</c:v>
                </c:pt>
                <c:pt idx="8">
                  <c:v>L</c:v>
                </c:pt>
                <c:pt idx="9">
                  <c:v>M</c:v>
                </c:pt>
                <c:pt idx="10">
                  <c:v>N</c:v>
                </c:pt>
                <c:pt idx="11">
                  <c:v>O</c:v>
                </c:pt>
                <c:pt idx="12">
                  <c:v>P</c:v>
                </c:pt>
                <c:pt idx="13">
                  <c:v>Q</c:v>
                </c:pt>
                <c:pt idx="14">
                  <c:v>R</c:v>
                </c:pt>
                <c:pt idx="15">
                  <c:v>S</c:v>
                </c:pt>
              </c:strCache>
            </c:strRef>
          </c:cat>
          <c:val>
            <c:numRef>
              <c:f>'K2.1.3 Voľné prac. miesta'!$K$4:$K$19</c:f>
              <c:numCache>
                <c:formatCode>#,##0</c:formatCode>
                <c:ptCount val="16"/>
                <c:pt idx="0">
                  <c:v>144</c:v>
                </c:pt>
                <c:pt idx="1">
                  <c:v>3125</c:v>
                </c:pt>
                <c:pt idx="2">
                  <c:v>281</c:v>
                </c:pt>
                <c:pt idx="3">
                  <c:v>2100</c:v>
                </c:pt>
                <c:pt idx="4">
                  <c:v>1860</c:v>
                </c:pt>
                <c:pt idx="5">
                  <c:v>484</c:v>
                </c:pt>
                <c:pt idx="6">
                  <c:v>331</c:v>
                </c:pt>
                <c:pt idx="7">
                  <c:v>678</c:v>
                </c:pt>
                <c:pt idx="8">
                  <c:v>67</c:v>
                </c:pt>
                <c:pt idx="9">
                  <c:v>388</c:v>
                </c:pt>
                <c:pt idx="10">
                  <c:v>260</c:v>
                </c:pt>
                <c:pt idx="11">
                  <c:v>7301</c:v>
                </c:pt>
                <c:pt idx="12">
                  <c:v>288</c:v>
                </c:pt>
                <c:pt idx="13">
                  <c:v>1869</c:v>
                </c:pt>
                <c:pt idx="14">
                  <c:v>126</c:v>
                </c:pt>
                <c:pt idx="15">
                  <c:v>244</c:v>
                </c:pt>
              </c:numCache>
            </c:numRef>
          </c:val>
          <c:extLst>
            <c:ext xmlns:c16="http://schemas.microsoft.com/office/drawing/2014/chart" uri="{C3380CC4-5D6E-409C-BE32-E72D297353CC}">
              <c16:uniqueId val="{00000000-320C-4C91-A35D-DD7F749751FE}"/>
            </c:ext>
          </c:extLst>
        </c:ser>
        <c:dLbls>
          <c:showLegendKey val="0"/>
          <c:showVal val="0"/>
          <c:showCatName val="0"/>
          <c:showSerName val="0"/>
          <c:showPercent val="0"/>
          <c:showBubbleSize val="0"/>
        </c:dLbls>
        <c:gapWidth val="182"/>
        <c:axId val="353491320"/>
        <c:axId val="353490928"/>
      </c:barChart>
      <c:barChart>
        <c:barDir val="bar"/>
        <c:grouping val="clustered"/>
        <c:varyColors val="0"/>
        <c:ser>
          <c:idx val="1"/>
          <c:order val="1"/>
          <c:tx>
            <c:strRef>
              <c:f>'K2.1.3 Voľné prac. miesta'!$L$3</c:f>
              <c:strCache>
                <c:ptCount val="1"/>
                <c:pt idx="0">
                  <c:v>Miera voľných pracovných miest v %</c:v>
                </c:pt>
              </c:strCache>
            </c:strRef>
          </c:tx>
          <c:spPr>
            <a:solidFill>
              <a:schemeClr val="tx1">
                <a:lumMod val="50000"/>
                <a:lumOff val="50000"/>
              </a:schemeClr>
            </a:solidFill>
            <a:ln w="19050" cap="sq">
              <a:solidFill>
                <a:schemeClr val="bg1">
                  <a:lumMod val="50000"/>
                </a:schemeClr>
              </a:solidFill>
            </a:ln>
            <a:effectLst/>
          </c:spPr>
          <c:invertIfNegative val="0"/>
          <c:dPt>
            <c:idx val="11"/>
            <c:invertIfNegative val="0"/>
            <c:bubble3D val="0"/>
            <c:spPr>
              <a:solidFill>
                <a:schemeClr val="tx1">
                  <a:lumMod val="50000"/>
                  <a:lumOff val="50000"/>
                </a:schemeClr>
              </a:solidFill>
              <a:ln w="12700" cap="sq">
                <a:solidFill>
                  <a:schemeClr val="bg1">
                    <a:lumMod val="85000"/>
                  </a:schemeClr>
                </a:solidFill>
              </a:ln>
              <a:effectLst/>
            </c:spPr>
            <c:extLst>
              <c:ext xmlns:c16="http://schemas.microsoft.com/office/drawing/2014/chart" uri="{C3380CC4-5D6E-409C-BE32-E72D297353CC}">
                <c16:uniqueId val="{00000000-08C7-4F43-B0B1-EF5089610554}"/>
              </c:ext>
            </c:extLst>
          </c:dPt>
          <c:cat>
            <c:strRef>
              <c:f>'K2.1.3 Voľné prac. miesta'!$J$4:$J$19</c:f>
              <c:strCache>
                <c:ptCount val="16"/>
                <c:pt idx="0">
                  <c:v>A</c:v>
                </c:pt>
                <c:pt idx="1">
                  <c:v>B,C,D,E</c:v>
                </c:pt>
                <c:pt idx="2">
                  <c:v>F</c:v>
                </c:pt>
                <c:pt idx="3">
                  <c:v>G</c:v>
                </c:pt>
                <c:pt idx="4">
                  <c:v>H</c:v>
                </c:pt>
                <c:pt idx="5">
                  <c:v>I</c:v>
                </c:pt>
                <c:pt idx="6">
                  <c:v>J</c:v>
                </c:pt>
                <c:pt idx="7">
                  <c:v>K</c:v>
                </c:pt>
                <c:pt idx="8">
                  <c:v>L</c:v>
                </c:pt>
                <c:pt idx="9">
                  <c:v>M</c:v>
                </c:pt>
                <c:pt idx="10">
                  <c:v>N</c:v>
                </c:pt>
                <c:pt idx="11">
                  <c:v>O</c:v>
                </c:pt>
                <c:pt idx="12">
                  <c:v>P</c:v>
                </c:pt>
                <c:pt idx="13">
                  <c:v>Q</c:v>
                </c:pt>
                <c:pt idx="14">
                  <c:v>R</c:v>
                </c:pt>
                <c:pt idx="15">
                  <c:v>S</c:v>
                </c:pt>
              </c:strCache>
            </c:strRef>
          </c:cat>
          <c:val>
            <c:numRef>
              <c:f>'K2.1.3 Voľné prac. miesta'!$L$4:$L$19</c:f>
              <c:numCache>
                <c:formatCode>0.0</c:formatCode>
                <c:ptCount val="16"/>
                <c:pt idx="0">
                  <c:v>0.4</c:v>
                </c:pt>
                <c:pt idx="1">
                  <c:v>0.8</c:v>
                </c:pt>
                <c:pt idx="2">
                  <c:v>0.2</c:v>
                </c:pt>
                <c:pt idx="3">
                  <c:v>0.7</c:v>
                </c:pt>
                <c:pt idx="4">
                  <c:v>1.3</c:v>
                </c:pt>
                <c:pt idx="5">
                  <c:v>0.8</c:v>
                </c:pt>
                <c:pt idx="6">
                  <c:v>0.5</c:v>
                </c:pt>
                <c:pt idx="7">
                  <c:v>2.1</c:v>
                </c:pt>
                <c:pt idx="8">
                  <c:v>0.3</c:v>
                </c:pt>
                <c:pt idx="9">
                  <c:v>0.3</c:v>
                </c:pt>
                <c:pt idx="10">
                  <c:v>0.3</c:v>
                </c:pt>
                <c:pt idx="11">
                  <c:v>4.5</c:v>
                </c:pt>
                <c:pt idx="12">
                  <c:v>0.2</c:v>
                </c:pt>
                <c:pt idx="13">
                  <c:v>1.1000000000000001</c:v>
                </c:pt>
                <c:pt idx="14">
                  <c:v>0.5</c:v>
                </c:pt>
                <c:pt idx="15">
                  <c:v>0.7</c:v>
                </c:pt>
              </c:numCache>
            </c:numRef>
          </c:val>
          <c:extLst>
            <c:ext xmlns:c16="http://schemas.microsoft.com/office/drawing/2014/chart" uri="{C3380CC4-5D6E-409C-BE32-E72D297353CC}">
              <c16:uniqueId val="{00000001-320C-4C91-A35D-DD7F749751FE}"/>
            </c:ext>
          </c:extLst>
        </c:ser>
        <c:dLbls>
          <c:showLegendKey val="0"/>
          <c:showVal val="0"/>
          <c:showCatName val="0"/>
          <c:showSerName val="0"/>
          <c:showPercent val="0"/>
          <c:showBubbleSize val="0"/>
        </c:dLbls>
        <c:gapWidth val="182"/>
        <c:axId val="353486616"/>
        <c:axId val="353491712"/>
      </c:barChart>
      <c:catAx>
        <c:axId val="35349132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crossAx val="353490928"/>
        <c:crosses val="autoZero"/>
        <c:auto val="1"/>
        <c:lblAlgn val="ctr"/>
        <c:lblOffset val="100"/>
        <c:noMultiLvlLbl val="0"/>
      </c:catAx>
      <c:valAx>
        <c:axId val="353490928"/>
        <c:scaling>
          <c:orientation val="minMax"/>
          <c:max val="6500"/>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crossAx val="353491320"/>
        <c:crosses val="autoZero"/>
        <c:crossBetween val="between"/>
        <c:majorUnit val="500"/>
      </c:valAx>
      <c:valAx>
        <c:axId val="353491712"/>
        <c:scaling>
          <c:orientation val="maxMin"/>
        </c:scaling>
        <c:delete val="0"/>
        <c:axPos val="t"/>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crossAx val="353486616"/>
        <c:crosses val="max"/>
        <c:crossBetween val="between"/>
      </c:valAx>
      <c:catAx>
        <c:axId val="353486616"/>
        <c:scaling>
          <c:orientation val="minMax"/>
        </c:scaling>
        <c:delete val="1"/>
        <c:axPos val="r"/>
        <c:numFmt formatCode="General" sourceLinked="1"/>
        <c:majorTickMark val="out"/>
        <c:minorTickMark val="none"/>
        <c:tickLblPos val="nextTo"/>
        <c:crossAx val="35349171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050">
          <a:solidFill>
            <a:sysClr val="windowText" lastClr="000000"/>
          </a:solidFill>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976331071199626E-2"/>
          <c:y val="3.6807262920431266E-2"/>
          <c:w val="0.94258464461211966"/>
          <c:h val="0.79526891290442314"/>
        </c:manualLayout>
      </c:layout>
      <c:barChart>
        <c:barDir val="col"/>
        <c:grouping val="clustered"/>
        <c:varyColors val="0"/>
        <c:ser>
          <c:idx val="0"/>
          <c:order val="0"/>
          <c:tx>
            <c:strRef>
              <c:f>'K2.1.4.1 Nezamestnanosť ÚPSVR'!$N$3</c:f>
              <c:strCache>
                <c:ptCount val="1"/>
                <c:pt idx="0">
                  <c:v>priemer 2024</c:v>
                </c:pt>
              </c:strCache>
            </c:strRef>
          </c:tx>
          <c:spPr>
            <a:solidFill>
              <a:schemeClr val="bg1">
                <a:lumMod val="50000"/>
              </a:schemeClr>
            </a:solidFill>
          </c:spPr>
          <c:invertIfNegative val="0"/>
          <c:dPt>
            <c:idx val="0"/>
            <c:invertIfNegative val="0"/>
            <c:bubble3D val="0"/>
            <c:extLst>
              <c:ext xmlns:c16="http://schemas.microsoft.com/office/drawing/2014/chart" uri="{C3380CC4-5D6E-409C-BE32-E72D297353CC}">
                <c16:uniqueId val="{00000000-52B1-4042-80CE-A72A868FEB34}"/>
              </c:ext>
            </c:extLst>
          </c:dPt>
          <c:dPt>
            <c:idx val="1"/>
            <c:invertIfNegative val="0"/>
            <c:bubble3D val="0"/>
            <c:extLst>
              <c:ext xmlns:c16="http://schemas.microsoft.com/office/drawing/2014/chart" uri="{C3380CC4-5D6E-409C-BE32-E72D297353CC}">
                <c16:uniqueId val="{00000001-52B1-4042-80CE-A72A868FEB34}"/>
              </c:ext>
            </c:extLst>
          </c:dPt>
          <c:dLbls>
            <c:spPr>
              <a:noFill/>
              <a:ln w="25400">
                <a:noFill/>
              </a:ln>
            </c:spPr>
            <c:txPr>
              <a:bodyPr/>
              <a:lstStyle/>
              <a:p>
                <a:pPr>
                  <a:defRPr sz="900" b="1">
                    <a:solidFill>
                      <a:schemeClr val="bg1"/>
                    </a:solidFill>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'K2.1.4.1 Nezamestnanosť ÚPSVR'!$M$4:$M$5</c:f>
              <c:strCache>
                <c:ptCount val="2"/>
                <c:pt idx="0">
                  <c:v>Celkový počet UoZ</c:v>
                </c:pt>
                <c:pt idx="1">
                  <c:v>Počet disponibilných UoZ</c:v>
                </c:pt>
              </c:strCache>
            </c:strRef>
          </c:cat>
          <c:val>
            <c:numRef>
              <c:f>'K2.1.4.1 Nezamestnanosť ÚPSVR'!$N$4:$N$5</c:f>
              <c:numCache>
                <c:formatCode>#,##0</c:formatCode>
                <c:ptCount val="2"/>
                <c:pt idx="0">
                  <c:v>166688</c:v>
                </c:pt>
                <c:pt idx="1">
                  <c:v>139493</c:v>
                </c:pt>
              </c:numCache>
            </c:numRef>
          </c:val>
          <c:extLst>
            <c:ext xmlns:c16="http://schemas.microsoft.com/office/drawing/2014/chart" uri="{C3380CC4-5D6E-409C-BE32-E72D297353CC}">
              <c16:uniqueId val="{00000002-52B1-4042-80CE-A72A868FEB34}"/>
            </c:ext>
          </c:extLst>
        </c:ser>
        <c:ser>
          <c:idx val="1"/>
          <c:order val="1"/>
          <c:tx>
            <c:strRef>
              <c:f>'K2.1.4.1 Nezamestnanosť ÚPSVR'!$O$3</c:f>
              <c:strCache>
                <c:ptCount val="1"/>
                <c:pt idx="0">
                  <c:v>priemer 2025</c:v>
                </c:pt>
              </c:strCache>
            </c:strRef>
          </c:tx>
          <c:spPr>
            <a:solidFill>
              <a:srgbClr val="B7194A"/>
            </a:solidFill>
          </c:spPr>
          <c:invertIfNegative val="0"/>
          <c:dLbls>
            <c:spPr>
              <a:noFill/>
              <a:ln w="25400">
                <a:noFill/>
              </a:ln>
            </c:spPr>
            <c:txPr>
              <a:bodyPr/>
              <a:lstStyle/>
              <a:p>
                <a:pPr>
                  <a:defRPr sz="900" b="1">
                    <a:solidFill>
                      <a:schemeClr val="bg1"/>
                    </a:solidFill>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'K2.1.4.1 Nezamestnanosť ÚPSVR'!$M$4:$M$5</c:f>
              <c:strCache>
                <c:ptCount val="2"/>
                <c:pt idx="0">
                  <c:v>Celkový počet UoZ</c:v>
                </c:pt>
                <c:pt idx="1">
                  <c:v>Počet disponibilných UoZ</c:v>
                </c:pt>
              </c:strCache>
            </c:strRef>
          </c:cat>
          <c:val>
            <c:numRef>
              <c:f>'K2.1.4.1 Nezamestnanosť ÚPSVR'!$O$4:$O$5</c:f>
              <c:numCache>
                <c:formatCode>#,##0</c:formatCode>
                <c:ptCount val="2"/>
                <c:pt idx="0">
                  <c:v>165083</c:v>
                </c:pt>
                <c:pt idx="1">
                  <c:v>138937</c:v>
                </c:pt>
              </c:numCache>
            </c:numRef>
          </c:val>
          <c:extLst>
            <c:ext xmlns:c16="http://schemas.microsoft.com/office/drawing/2014/chart" uri="{C3380CC4-5D6E-409C-BE32-E72D297353CC}">
              <c16:uniqueId val="{00000003-52B1-4042-80CE-A72A868FEB34}"/>
            </c:ext>
          </c:extLst>
        </c:ser>
        <c:dLbls>
          <c:showLegendKey val="0"/>
          <c:showVal val="0"/>
          <c:showCatName val="0"/>
          <c:showSerName val="0"/>
          <c:showPercent val="0"/>
          <c:showBubbleSize val="0"/>
        </c:dLbls>
        <c:gapWidth val="100"/>
        <c:axId val="354152088"/>
        <c:axId val="354147776"/>
      </c:barChart>
      <c:catAx>
        <c:axId val="354152088"/>
        <c:scaling>
          <c:orientation val="minMax"/>
        </c:scaling>
        <c:delete val="0"/>
        <c:axPos val="b"/>
        <c:numFmt formatCode="General" sourceLinked="1"/>
        <c:majorTickMark val="out"/>
        <c:minorTickMark val="none"/>
        <c:tickLblPos val="nextTo"/>
        <c:spPr>
          <a:ln w="3175">
            <a:solidFill>
              <a:schemeClr val="bg1">
                <a:lumMod val="85000"/>
              </a:schemeClr>
            </a:solidFill>
            <a:prstDash val="solid"/>
          </a:ln>
        </c:spPr>
        <c:txPr>
          <a:bodyPr rot="0" vert="horz"/>
          <a:lstStyle/>
          <a:p>
            <a:pPr>
              <a:defRPr sz="1100">
                <a:solidFill>
                  <a:sysClr val="windowText" lastClr="000000"/>
                </a:solidFill>
              </a:defRPr>
            </a:pPr>
            <a:endParaRPr lang="sk-SK"/>
          </a:p>
        </c:txPr>
        <c:crossAx val="354147776"/>
        <c:crosses val="autoZero"/>
        <c:auto val="1"/>
        <c:lblAlgn val="ctr"/>
        <c:lblOffset val="100"/>
        <c:tickLblSkip val="1"/>
        <c:tickMarkSkip val="1"/>
        <c:noMultiLvlLbl val="0"/>
      </c:catAx>
      <c:valAx>
        <c:axId val="354147776"/>
        <c:scaling>
          <c:orientation val="minMax"/>
          <c:max val="190000"/>
          <c:min val="0"/>
        </c:scaling>
        <c:delete val="1"/>
        <c:axPos val="l"/>
        <c:majorGridlines>
          <c:spPr>
            <a:ln w="3175">
              <a:solidFill>
                <a:schemeClr val="bg1">
                  <a:lumMod val="85000"/>
                </a:schemeClr>
              </a:solidFill>
              <a:prstDash val="solid"/>
            </a:ln>
          </c:spPr>
        </c:majorGridlines>
        <c:numFmt formatCode="#,##0" sourceLinked="1"/>
        <c:majorTickMark val="out"/>
        <c:minorTickMark val="none"/>
        <c:tickLblPos val="nextTo"/>
        <c:crossAx val="354152088"/>
        <c:crosses val="autoZero"/>
        <c:crossBetween val="between"/>
        <c:majorUnit val="50000"/>
      </c:valAx>
      <c:spPr>
        <a:solidFill>
          <a:srgbClr val="FFFFFF"/>
        </a:solidFill>
      </c:spPr>
    </c:plotArea>
    <c:legend>
      <c:legendPos val="r"/>
      <c:layout>
        <c:manualLayout>
          <c:xMode val="edge"/>
          <c:yMode val="edge"/>
          <c:x val="0.46610278300338592"/>
          <c:y val="1.4266354961409602E-3"/>
          <c:w val="0.43928851097991217"/>
          <c:h val="0.13193643199502775"/>
        </c:manualLayout>
      </c:layout>
      <c:overlay val="0"/>
    </c:legend>
    <c:plotVisOnly val="1"/>
    <c:dispBlanksAs val="gap"/>
    <c:showDLblsOverMax val="0"/>
  </c:chart>
  <c:spPr>
    <a:ln w="3175">
      <a:noFill/>
      <a:prstDash val="solid"/>
    </a:ln>
  </c:spPr>
  <c:txPr>
    <a:bodyPr/>
    <a:lstStyle/>
    <a:p>
      <a:pPr>
        <a:defRPr sz="1025" b="0" i="0" u="none" strike="noStrike" baseline="0">
          <a:solidFill>
            <a:srgbClr val="000000"/>
          </a:solidFill>
          <a:latin typeface="Arial Narrow" panose="020B0606020202030204" pitchFamily="34" charset="0"/>
          <a:ea typeface="Arial"/>
          <a:cs typeface="Times New Roman" pitchFamily="18" charset="0"/>
        </a:defRPr>
      </a:pPr>
      <a:endParaRPr lang="sk-SK"/>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275020145588237E-2"/>
          <c:y val="5.7631963062707146E-2"/>
          <c:w val="0.94405369302050723"/>
          <c:h val="0.80888318147535843"/>
        </c:manualLayout>
      </c:layout>
      <c:barChart>
        <c:barDir val="col"/>
        <c:grouping val="clustered"/>
        <c:varyColors val="0"/>
        <c:ser>
          <c:idx val="1"/>
          <c:order val="0"/>
          <c:tx>
            <c:strRef>
              <c:f>'K2.1.4.1 Nezamestnanosť ÚPSVR'!$N$3</c:f>
              <c:strCache>
                <c:ptCount val="1"/>
                <c:pt idx="0">
                  <c:v>priemer 2024</c:v>
                </c:pt>
              </c:strCache>
            </c:strRef>
          </c:tx>
          <c:spPr>
            <a:pattFill prst="pct80">
              <a:fgClr>
                <a:schemeClr val="bg1">
                  <a:lumMod val="50000"/>
                </a:schemeClr>
              </a:fgClr>
              <a:bgClr>
                <a:schemeClr val="bg1"/>
              </a:bgClr>
            </a:pattFill>
          </c:spPr>
          <c:invertIfNegative val="0"/>
          <c:dLbls>
            <c:spPr>
              <a:noFill/>
            </c:spPr>
            <c:txPr>
              <a:bodyPr/>
              <a:lstStyle/>
              <a:p>
                <a:pPr>
                  <a:defRPr b="1">
                    <a:solidFill>
                      <a:sysClr val="windowText" lastClr="000000"/>
                    </a:solidFill>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'K2.1.4.1 Nezamestnanosť ÚPSVR'!$M$6:$M$9</c:f>
              <c:strCache>
                <c:ptCount val="4"/>
                <c:pt idx="0">
                  <c:v>MEN (v %)</c:v>
                </c:pt>
                <c:pt idx="1">
                  <c:v>MN (v %)</c:v>
                </c:pt>
                <c:pt idx="2">
                  <c:v>PDU (v %)</c:v>
                </c:pt>
                <c:pt idx="3">
                  <c:v>PU (v %)</c:v>
                </c:pt>
              </c:strCache>
            </c:strRef>
          </c:cat>
          <c:val>
            <c:numRef>
              <c:f>'K2.1.4.1 Nezamestnanosť ÚPSVR'!$N$6:$N$9</c:f>
              <c:numCache>
                <c:formatCode>0.00</c:formatCode>
                <c:ptCount val="4"/>
                <c:pt idx="0">
                  <c:v>5.01</c:v>
                </c:pt>
                <c:pt idx="1">
                  <c:v>5.99</c:v>
                </c:pt>
                <c:pt idx="2">
                  <c:v>3.84</c:v>
                </c:pt>
                <c:pt idx="3">
                  <c:v>4.59</c:v>
                </c:pt>
              </c:numCache>
            </c:numRef>
          </c:val>
          <c:extLst>
            <c:ext xmlns:c16="http://schemas.microsoft.com/office/drawing/2014/chart" uri="{C3380CC4-5D6E-409C-BE32-E72D297353CC}">
              <c16:uniqueId val="{00000000-AC16-4E90-9F7E-AB580A2F4237}"/>
            </c:ext>
          </c:extLst>
        </c:ser>
        <c:ser>
          <c:idx val="2"/>
          <c:order val="1"/>
          <c:tx>
            <c:strRef>
              <c:f>'K2.1.4.1 Nezamestnanosť ÚPSVR'!$O$3</c:f>
              <c:strCache>
                <c:ptCount val="1"/>
                <c:pt idx="0">
                  <c:v>priemer 2025</c:v>
                </c:pt>
              </c:strCache>
            </c:strRef>
          </c:tx>
          <c:spPr>
            <a:pattFill prst="dkHorz">
              <a:fgClr>
                <a:srgbClr val="B7194A"/>
              </a:fgClr>
              <a:bgClr>
                <a:schemeClr val="bg1"/>
              </a:bgClr>
            </a:pattFill>
          </c:spPr>
          <c:invertIfNegative val="0"/>
          <c:dLbls>
            <c:spPr>
              <a:noFill/>
            </c:spPr>
            <c:txPr>
              <a:bodyPr/>
              <a:lstStyle/>
              <a:p>
                <a:pPr>
                  <a:defRPr b="1">
                    <a:solidFill>
                      <a:sysClr val="windowText" lastClr="000000"/>
                    </a:solidFill>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'K2.1.4.1 Nezamestnanosť ÚPSVR'!$M$6:$M$9</c:f>
              <c:strCache>
                <c:ptCount val="4"/>
                <c:pt idx="0">
                  <c:v>MEN (v %)</c:v>
                </c:pt>
                <c:pt idx="1">
                  <c:v>MN (v %)</c:v>
                </c:pt>
                <c:pt idx="2">
                  <c:v>PDU (v %)</c:v>
                </c:pt>
                <c:pt idx="3">
                  <c:v>PU (v %)</c:v>
                </c:pt>
              </c:strCache>
            </c:strRef>
          </c:cat>
          <c:val>
            <c:numRef>
              <c:f>'K2.1.4.1 Nezamestnanosť ÚPSVR'!$O$6:$O$9</c:f>
              <c:numCache>
                <c:formatCode>0.00</c:formatCode>
                <c:ptCount val="4"/>
                <c:pt idx="0">
                  <c:v>4.99</c:v>
                </c:pt>
                <c:pt idx="1">
                  <c:v>5.93</c:v>
                </c:pt>
                <c:pt idx="2">
                  <c:v>3.84</c:v>
                </c:pt>
                <c:pt idx="3">
                  <c:v>4.5599999999999996</c:v>
                </c:pt>
              </c:numCache>
            </c:numRef>
          </c:val>
          <c:extLst>
            <c:ext xmlns:c16="http://schemas.microsoft.com/office/drawing/2014/chart" uri="{C3380CC4-5D6E-409C-BE32-E72D297353CC}">
              <c16:uniqueId val="{00000001-AC16-4E90-9F7E-AB580A2F4237}"/>
            </c:ext>
          </c:extLst>
        </c:ser>
        <c:dLbls>
          <c:showLegendKey val="0"/>
          <c:showVal val="0"/>
          <c:showCatName val="0"/>
          <c:showSerName val="0"/>
          <c:showPercent val="0"/>
          <c:showBubbleSize val="0"/>
        </c:dLbls>
        <c:gapWidth val="100"/>
        <c:axId val="354150520"/>
        <c:axId val="354146992"/>
      </c:barChart>
      <c:catAx>
        <c:axId val="354150520"/>
        <c:scaling>
          <c:orientation val="minMax"/>
        </c:scaling>
        <c:delete val="0"/>
        <c:axPos val="b"/>
        <c:numFmt formatCode="General" sourceLinked="1"/>
        <c:majorTickMark val="out"/>
        <c:minorTickMark val="none"/>
        <c:tickLblPos val="nextTo"/>
        <c:spPr>
          <a:ln>
            <a:solidFill>
              <a:schemeClr val="bg1">
                <a:lumMod val="85000"/>
              </a:schemeClr>
            </a:solidFill>
          </a:ln>
        </c:spPr>
        <c:txPr>
          <a:bodyPr rot="0" vert="horz"/>
          <a:lstStyle/>
          <a:p>
            <a:pPr>
              <a:defRPr>
                <a:solidFill>
                  <a:sysClr val="windowText" lastClr="000000"/>
                </a:solidFill>
              </a:defRPr>
            </a:pPr>
            <a:endParaRPr lang="sk-SK"/>
          </a:p>
        </c:txPr>
        <c:crossAx val="354146992"/>
        <c:crosses val="autoZero"/>
        <c:auto val="1"/>
        <c:lblAlgn val="ctr"/>
        <c:lblOffset val="100"/>
        <c:noMultiLvlLbl val="0"/>
      </c:catAx>
      <c:valAx>
        <c:axId val="354146992"/>
        <c:scaling>
          <c:orientation val="minMax"/>
          <c:max val="7"/>
          <c:min val="0"/>
        </c:scaling>
        <c:delete val="1"/>
        <c:axPos val="l"/>
        <c:majorGridlines>
          <c:spPr>
            <a:ln>
              <a:solidFill>
                <a:schemeClr val="bg1">
                  <a:lumMod val="85000"/>
                </a:schemeClr>
              </a:solidFill>
            </a:ln>
          </c:spPr>
        </c:majorGridlines>
        <c:numFmt formatCode="0.0" sourceLinked="0"/>
        <c:majorTickMark val="out"/>
        <c:minorTickMark val="none"/>
        <c:tickLblPos val="nextTo"/>
        <c:crossAx val="354150520"/>
        <c:crosses val="autoZero"/>
        <c:crossBetween val="between"/>
        <c:majorUnit val="2"/>
      </c:valAx>
    </c:plotArea>
    <c:legend>
      <c:legendPos val="t"/>
      <c:layout>
        <c:manualLayout>
          <c:xMode val="edge"/>
          <c:yMode val="edge"/>
          <c:x val="0.11464140955063004"/>
          <c:y val="5.1693889121774243E-2"/>
          <c:w val="0.76120201183452385"/>
          <c:h val="8.9263259599493244E-2"/>
        </c:manualLayout>
      </c:layout>
      <c:overlay val="1"/>
      <c:spPr>
        <a:solidFill>
          <a:schemeClr val="bg1"/>
        </a:solidFill>
      </c:spPr>
      <c:txPr>
        <a:bodyPr/>
        <a:lstStyle/>
        <a:p>
          <a:pPr>
            <a:defRPr>
              <a:solidFill>
                <a:sysClr val="windowText" lastClr="000000"/>
              </a:solidFill>
            </a:defRPr>
          </a:pPr>
          <a:endParaRPr lang="sk-SK"/>
        </a:p>
      </c:txPr>
    </c:legend>
    <c:plotVisOnly val="1"/>
    <c:dispBlanksAs val="gap"/>
    <c:showDLblsOverMax val="0"/>
  </c:chart>
  <c:spPr>
    <a:ln>
      <a:noFill/>
    </a:ln>
  </c:spPr>
  <c:txPr>
    <a:bodyPr/>
    <a:lstStyle/>
    <a:p>
      <a:pPr>
        <a:defRPr sz="1000" b="0" i="0" u="none" strike="noStrike" baseline="0">
          <a:solidFill>
            <a:schemeClr val="tx1">
              <a:lumMod val="65000"/>
              <a:lumOff val="35000"/>
            </a:schemeClr>
          </a:solidFill>
          <a:latin typeface="Arial Narrow" panose="020B0606020202030204" pitchFamily="34" charset="0"/>
          <a:ea typeface="Calibri"/>
          <a:cs typeface="Times New Roman" pitchFamily="18" charset="0"/>
        </a:defRPr>
      </a:pPr>
      <a:endParaRPr lang="sk-SK"/>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4"/>
          <c:order val="0"/>
          <c:tx>
            <c:strRef>
              <c:f>'K2.1.4.1 Nezamestnanosť ÚPSVR'!$M$93</c:f>
              <c:strCache>
                <c:ptCount val="1"/>
                <c:pt idx="0">
                  <c:v>st. 10 a 11</c:v>
                </c:pt>
              </c:strCache>
            </c:strRef>
          </c:tx>
          <c:spPr>
            <a:pattFill prst="dkUpDiag">
              <a:fgClr>
                <a:schemeClr val="bg1">
                  <a:lumMod val="50000"/>
                </a:schemeClr>
              </a:fgClr>
              <a:bgClr>
                <a:schemeClr val="bg1"/>
              </a:bgClr>
            </a:pattFill>
            <a:ln>
              <a:solidFill>
                <a:schemeClr val="tx1">
                  <a:lumMod val="50000"/>
                  <a:lumOff val="50000"/>
                </a:schemeClr>
              </a:solidFill>
            </a:ln>
          </c:spPr>
          <c:invertIfNegative val="0"/>
          <c:cat>
            <c:strRef>
              <c:f>'K2.1.4.1 Nezamestnanosť ÚPSVR'!$L$94:$L$102</c:f>
              <c:strCache>
                <c:ptCount val="9"/>
                <c:pt idx="0">
                  <c:v>Bratislavský</c:v>
                </c:pt>
                <c:pt idx="1">
                  <c:v>Trnavský</c:v>
                </c:pt>
                <c:pt idx="2">
                  <c:v>Trenčiansky</c:v>
                </c:pt>
                <c:pt idx="3">
                  <c:v>Nitriansky</c:v>
                </c:pt>
                <c:pt idx="4">
                  <c:v>Žilinský</c:v>
                </c:pt>
                <c:pt idx="5">
                  <c:v>Banskobystrický</c:v>
                </c:pt>
                <c:pt idx="6">
                  <c:v>Prešovský</c:v>
                </c:pt>
                <c:pt idx="7">
                  <c:v>Košický</c:v>
                </c:pt>
                <c:pt idx="8">
                  <c:v>Slovensko</c:v>
                </c:pt>
              </c:strCache>
            </c:strRef>
          </c:cat>
          <c:val>
            <c:numRef>
              <c:f>'K2.1.4.1 Nezamestnanosť ÚPSVR'!$M$94:$M$102</c:f>
              <c:numCache>
                <c:formatCode>0.00</c:formatCode>
                <c:ptCount val="9"/>
                <c:pt idx="0">
                  <c:v>9.6211731884590215</c:v>
                </c:pt>
                <c:pt idx="1">
                  <c:v>17.598923201639675</c:v>
                </c:pt>
                <c:pt idx="2">
                  <c:v>11.760595687616924</c:v>
                </c:pt>
                <c:pt idx="3">
                  <c:v>18.135375309383154</c:v>
                </c:pt>
                <c:pt idx="4">
                  <c:v>12.42049363949117</c:v>
                </c:pt>
                <c:pt idx="5">
                  <c:v>39.093406593406606</c:v>
                </c:pt>
                <c:pt idx="6">
                  <c:v>44.291833762550837</c:v>
                </c:pt>
                <c:pt idx="7">
                  <c:v>40.182955954253025</c:v>
                </c:pt>
                <c:pt idx="8">
                  <c:v>30.161374347294075</c:v>
                </c:pt>
              </c:numCache>
            </c:numRef>
          </c:val>
          <c:extLst>
            <c:ext xmlns:c16="http://schemas.microsoft.com/office/drawing/2014/chart" uri="{C3380CC4-5D6E-409C-BE32-E72D297353CC}">
              <c16:uniqueId val="{00000000-98CE-4DB8-A68D-EAFC359EC7F4}"/>
            </c:ext>
          </c:extLst>
        </c:ser>
        <c:ser>
          <c:idx val="3"/>
          <c:order val="1"/>
          <c:tx>
            <c:strRef>
              <c:f>'K2.1.4.1 Nezamestnanosť ÚPSVR'!$N$93</c:f>
              <c:strCache>
                <c:ptCount val="1"/>
                <c:pt idx="0">
                  <c:v>st. 12 a 13</c:v>
                </c:pt>
              </c:strCache>
            </c:strRef>
          </c:tx>
          <c:spPr>
            <a:solidFill>
              <a:srgbClr val="E85E86"/>
            </a:solidFill>
            <a:ln>
              <a:solidFill>
                <a:srgbClr val="E85E86"/>
              </a:solidFill>
            </a:ln>
          </c:spPr>
          <c:invertIfNegative val="0"/>
          <c:cat>
            <c:strRef>
              <c:f>'K2.1.4.1 Nezamestnanosť ÚPSVR'!$L$94:$L$102</c:f>
              <c:strCache>
                <c:ptCount val="9"/>
                <c:pt idx="0">
                  <c:v>Bratislavský</c:v>
                </c:pt>
                <c:pt idx="1">
                  <c:v>Trnavský</c:v>
                </c:pt>
                <c:pt idx="2">
                  <c:v>Trenčiansky</c:v>
                </c:pt>
                <c:pt idx="3">
                  <c:v>Nitriansky</c:v>
                </c:pt>
                <c:pt idx="4">
                  <c:v>Žilinský</c:v>
                </c:pt>
                <c:pt idx="5">
                  <c:v>Banskobystrický</c:v>
                </c:pt>
                <c:pt idx="6">
                  <c:v>Prešovský</c:v>
                </c:pt>
                <c:pt idx="7">
                  <c:v>Košický</c:v>
                </c:pt>
                <c:pt idx="8">
                  <c:v>Slovensko</c:v>
                </c:pt>
              </c:strCache>
            </c:strRef>
          </c:cat>
          <c:val>
            <c:numRef>
              <c:f>'K2.1.4.1 Nezamestnanosť ÚPSVR'!$N$94:$N$102</c:f>
              <c:numCache>
                <c:formatCode>0.00</c:formatCode>
                <c:ptCount val="9"/>
                <c:pt idx="0">
                  <c:v>13.344590460808092</c:v>
                </c:pt>
                <c:pt idx="1">
                  <c:v>26.782300126952091</c:v>
                </c:pt>
                <c:pt idx="2">
                  <c:v>30.045523520485563</c:v>
                </c:pt>
                <c:pt idx="3">
                  <c:v>27.999388313387435</c:v>
                </c:pt>
                <c:pt idx="4">
                  <c:v>30.749959996799742</c:v>
                </c:pt>
                <c:pt idx="5">
                  <c:v>25.125152625152619</c:v>
                </c:pt>
                <c:pt idx="6">
                  <c:v>23.091903804020571</c:v>
                </c:pt>
                <c:pt idx="7">
                  <c:v>23.47755851209417</c:v>
                </c:pt>
                <c:pt idx="8">
                  <c:v>24.647750814746612</c:v>
                </c:pt>
              </c:numCache>
            </c:numRef>
          </c:val>
          <c:extLst>
            <c:ext xmlns:c16="http://schemas.microsoft.com/office/drawing/2014/chart" uri="{C3380CC4-5D6E-409C-BE32-E72D297353CC}">
              <c16:uniqueId val="{00000001-98CE-4DB8-A68D-EAFC359EC7F4}"/>
            </c:ext>
          </c:extLst>
        </c:ser>
        <c:ser>
          <c:idx val="2"/>
          <c:order val="2"/>
          <c:tx>
            <c:strRef>
              <c:f>'K2.1.4.1 Nezamestnanosť ÚPSVR'!$O$93</c:f>
              <c:strCache>
                <c:ptCount val="1"/>
                <c:pt idx="0">
                  <c:v>st. 15</c:v>
                </c:pt>
              </c:strCache>
            </c:strRef>
          </c:tx>
          <c:spPr>
            <a:solidFill>
              <a:schemeClr val="tx1">
                <a:lumMod val="65000"/>
                <a:lumOff val="35000"/>
              </a:schemeClr>
            </a:solidFill>
            <a:ln>
              <a:solidFill>
                <a:schemeClr val="tx1">
                  <a:lumMod val="65000"/>
                  <a:lumOff val="35000"/>
                </a:schemeClr>
              </a:solidFill>
            </a:ln>
          </c:spPr>
          <c:invertIfNegative val="0"/>
          <c:cat>
            <c:strRef>
              <c:f>'K2.1.4.1 Nezamestnanosť ÚPSVR'!$L$94:$L$102</c:f>
              <c:strCache>
                <c:ptCount val="9"/>
                <c:pt idx="0">
                  <c:v>Bratislavský</c:v>
                </c:pt>
                <c:pt idx="1">
                  <c:v>Trnavský</c:v>
                </c:pt>
                <c:pt idx="2">
                  <c:v>Trenčiansky</c:v>
                </c:pt>
                <c:pt idx="3">
                  <c:v>Nitriansky</c:v>
                </c:pt>
                <c:pt idx="4">
                  <c:v>Žilinský</c:v>
                </c:pt>
                <c:pt idx="5">
                  <c:v>Banskobystrický</c:v>
                </c:pt>
                <c:pt idx="6">
                  <c:v>Prešovský</c:v>
                </c:pt>
                <c:pt idx="7">
                  <c:v>Košický</c:v>
                </c:pt>
                <c:pt idx="8">
                  <c:v>Slovensko</c:v>
                </c:pt>
              </c:strCache>
            </c:strRef>
          </c:cat>
          <c:val>
            <c:numRef>
              <c:f>'K2.1.4.1 Nezamestnanosť ÚPSVR'!$O$94:$O$102</c:f>
              <c:numCache>
                <c:formatCode>0.00</c:formatCode>
                <c:ptCount val="9"/>
                <c:pt idx="0">
                  <c:v>7.9423928737488465</c:v>
                </c:pt>
                <c:pt idx="1">
                  <c:v>4.8838311996206789</c:v>
                </c:pt>
                <c:pt idx="2">
                  <c:v>4.2721530154921172</c:v>
                </c:pt>
                <c:pt idx="3">
                  <c:v>5.001670810654681</c:v>
                </c:pt>
                <c:pt idx="4">
                  <c:v>4.7843827506200451</c:v>
                </c:pt>
                <c:pt idx="5">
                  <c:v>3.1871184371184373</c:v>
                </c:pt>
                <c:pt idx="6">
                  <c:v>2.5697531892358167</c:v>
                </c:pt>
                <c:pt idx="7">
                  <c:v>3.8327367183852186</c:v>
                </c:pt>
                <c:pt idx="8">
                  <c:v>4.0676754582571082</c:v>
                </c:pt>
              </c:numCache>
            </c:numRef>
          </c:val>
          <c:extLst>
            <c:ext xmlns:c16="http://schemas.microsoft.com/office/drawing/2014/chart" uri="{C3380CC4-5D6E-409C-BE32-E72D297353CC}">
              <c16:uniqueId val="{00000002-98CE-4DB8-A68D-EAFC359EC7F4}"/>
            </c:ext>
          </c:extLst>
        </c:ser>
        <c:ser>
          <c:idx val="1"/>
          <c:order val="3"/>
          <c:tx>
            <c:strRef>
              <c:f>'K2.1.4.1 Nezamestnanosť ÚPSVR'!$P$93</c:f>
              <c:strCache>
                <c:ptCount val="1"/>
                <c:pt idx="0">
                  <c:v>st. 14 a 16</c:v>
                </c:pt>
              </c:strCache>
            </c:strRef>
          </c:tx>
          <c:spPr>
            <a:pattFill prst="dkHorz">
              <a:fgClr>
                <a:srgbClr val="E85E86"/>
              </a:fgClr>
              <a:bgClr>
                <a:schemeClr val="bg1"/>
              </a:bgClr>
            </a:pattFill>
            <a:ln>
              <a:solidFill>
                <a:srgbClr val="E85E86"/>
              </a:solidFill>
            </a:ln>
          </c:spPr>
          <c:invertIfNegative val="0"/>
          <c:cat>
            <c:strRef>
              <c:f>'K2.1.4.1 Nezamestnanosť ÚPSVR'!$L$94:$L$102</c:f>
              <c:strCache>
                <c:ptCount val="9"/>
                <c:pt idx="0">
                  <c:v>Bratislavský</c:v>
                </c:pt>
                <c:pt idx="1">
                  <c:v>Trnavský</c:v>
                </c:pt>
                <c:pt idx="2">
                  <c:v>Trenčiansky</c:v>
                </c:pt>
                <c:pt idx="3">
                  <c:v>Nitriansky</c:v>
                </c:pt>
                <c:pt idx="4">
                  <c:v>Žilinský</c:v>
                </c:pt>
                <c:pt idx="5">
                  <c:v>Banskobystrický</c:v>
                </c:pt>
                <c:pt idx="6">
                  <c:v>Prešovský</c:v>
                </c:pt>
                <c:pt idx="7">
                  <c:v>Košický</c:v>
                </c:pt>
                <c:pt idx="8">
                  <c:v>Slovensko</c:v>
                </c:pt>
              </c:strCache>
            </c:strRef>
          </c:cat>
          <c:val>
            <c:numRef>
              <c:f>'K2.1.4.1 Nezamestnanosť ÚPSVR'!$P$94:$P$102</c:f>
              <c:numCache>
                <c:formatCode>0.00</c:formatCode>
                <c:ptCount val="9"/>
                <c:pt idx="0">
                  <c:v>29.953747889288579</c:v>
                </c:pt>
                <c:pt idx="1">
                  <c:v>33.28438795331833</c:v>
                </c:pt>
                <c:pt idx="2">
                  <c:v>36.079330910117505</c:v>
                </c:pt>
                <c:pt idx="3">
                  <c:v>32.026325179399763</c:v>
                </c:pt>
                <c:pt idx="4">
                  <c:v>35.079806384510761</c:v>
                </c:pt>
                <c:pt idx="5">
                  <c:v>23.915140415140421</c:v>
                </c:pt>
                <c:pt idx="6">
                  <c:v>20.926383852878764</c:v>
                </c:pt>
                <c:pt idx="7">
                  <c:v>22.506695146756524</c:v>
                </c:pt>
                <c:pt idx="8">
                  <c:v>26.780630232248214</c:v>
                </c:pt>
              </c:numCache>
            </c:numRef>
          </c:val>
          <c:extLst>
            <c:ext xmlns:c16="http://schemas.microsoft.com/office/drawing/2014/chart" uri="{C3380CC4-5D6E-409C-BE32-E72D297353CC}">
              <c16:uniqueId val="{00000003-98CE-4DB8-A68D-EAFC359EC7F4}"/>
            </c:ext>
          </c:extLst>
        </c:ser>
        <c:ser>
          <c:idx val="0"/>
          <c:order val="4"/>
          <c:tx>
            <c:strRef>
              <c:f>'K2.1.4.1 Nezamestnanosť ÚPSVR'!$Q$93</c:f>
              <c:strCache>
                <c:ptCount val="1"/>
                <c:pt idx="0">
                  <c:v>st. 17, 18 a 19</c:v>
                </c:pt>
              </c:strCache>
            </c:strRef>
          </c:tx>
          <c:spPr>
            <a:pattFill prst="pct90">
              <a:fgClr>
                <a:srgbClr val="B7194A"/>
              </a:fgClr>
              <a:bgClr>
                <a:schemeClr val="bg1"/>
              </a:bgClr>
            </a:pattFill>
            <a:ln>
              <a:solidFill>
                <a:srgbClr val="B7194A"/>
              </a:solidFill>
            </a:ln>
          </c:spPr>
          <c:invertIfNegative val="0"/>
          <c:cat>
            <c:strRef>
              <c:f>'K2.1.4.1 Nezamestnanosť ÚPSVR'!$L$94:$L$102</c:f>
              <c:strCache>
                <c:ptCount val="9"/>
                <c:pt idx="0">
                  <c:v>Bratislavský</c:v>
                </c:pt>
                <c:pt idx="1">
                  <c:v>Trnavský</c:v>
                </c:pt>
                <c:pt idx="2">
                  <c:v>Trenčiansky</c:v>
                </c:pt>
                <c:pt idx="3">
                  <c:v>Nitriansky</c:v>
                </c:pt>
                <c:pt idx="4">
                  <c:v>Žilinský</c:v>
                </c:pt>
                <c:pt idx="5">
                  <c:v>Banskobystrický</c:v>
                </c:pt>
                <c:pt idx="6">
                  <c:v>Prešovský</c:v>
                </c:pt>
                <c:pt idx="7">
                  <c:v>Košický</c:v>
                </c:pt>
                <c:pt idx="8">
                  <c:v>Slovensko</c:v>
                </c:pt>
              </c:strCache>
            </c:strRef>
          </c:cat>
          <c:val>
            <c:numRef>
              <c:f>'K2.1.4.1 Nezamestnanosť ÚPSVR'!$Q$94:$Q$102</c:f>
              <c:numCache>
                <c:formatCode>0.00</c:formatCode>
                <c:ptCount val="9"/>
                <c:pt idx="0">
                  <c:v>38.95822626826223</c:v>
                </c:pt>
                <c:pt idx="1">
                  <c:v>17.375609905321287</c:v>
                </c:pt>
                <c:pt idx="2">
                  <c:v>17.821223135829491</c:v>
                </c:pt>
                <c:pt idx="3">
                  <c:v>16.786266502795062</c:v>
                </c:pt>
                <c:pt idx="4">
                  <c:v>16.873349867989447</c:v>
                </c:pt>
                <c:pt idx="5">
                  <c:v>8.6242368742368676</c:v>
                </c:pt>
                <c:pt idx="6">
                  <c:v>9.0887348545998989</c:v>
                </c:pt>
                <c:pt idx="7">
                  <c:v>9.9737560980845714</c:v>
                </c:pt>
                <c:pt idx="8">
                  <c:v>14.286233508195927</c:v>
                </c:pt>
              </c:numCache>
            </c:numRef>
          </c:val>
          <c:extLst>
            <c:ext xmlns:c16="http://schemas.microsoft.com/office/drawing/2014/chart" uri="{C3380CC4-5D6E-409C-BE32-E72D297353CC}">
              <c16:uniqueId val="{00000004-98CE-4DB8-A68D-EAFC359EC7F4}"/>
            </c:ext>
          </c:extLst>
        </c:ser>
        <c:dLbls>
          <c:showLegendKey val="0"/>
          <c:showVal val="0"/>
          <c:showCatName val="0"/>
          <c:showSerName val="0"/>
          <c:showPercent val="0"/>
          <c:showBubbleSize val="0"/>
        </c:dLbls>
        <c:gapWidth val="60"/>
        <c:overlap val="100"/>
        <c:axId val="354147384"/>
        <c:axId val="354152480"/>
      </c:barChart>
      <c:catAx>
        <c:axId val="354147384"/>
        <c:scaling>
          <c:orientation val="minMax"/>
        </c:scaling>
        <c:delete val="0"/>
        <c:axPos val="b"/>
        <c:numFmt formatCode="General" sourceLinked="1"/>
        <c:majorTickMark val="out"/>
        <c:minorTickMark val="none"/>
        <c:tickLblPos val="nextTo"/>
        <c:spPr>
          <a:ln>
            <a:solidFill>
              <a:schemeClr val="bg1">
                <a:lumMod val="85000"/>
              </a:schemeClr>
            </a:solidFill>
          </a:ln>
        </c:spPr>
        <c:txPr>
          <a:bodyPr rot="-2700000"/>
          <a:lstStyle/>
          <a:p>
            <a:pPr>
              <a:defRPr/>
            </a:pPr>
            <a:endParaRPr lang="sk-SK"/>
          </a:p>
        </c:txPr>
        <c:crossAx val="354152480"/>
        <c:crosses val="autoZero"/>
        <c:auto val="1"/>
        <c:lblAlgn val="ctr"/>
        <c:lblOffset val="100"/>
        <c:noMultiLvlLbl val="0"/>
      </c:catAx>
      <c:valAx>
        <c:axId val="354152480"/>
        <c:scaling>
          <c:orientation val="minMax"/>
          <c:max val="100"/>
        </c:scaling>
        <c:delete val="0"/>
        <c:axPos val="l"/>
        <c:majorGridlines>
          <c:spPr>
            <a:ln>
              <a:solidFill>
                <a:schemeClr val="bg1">
                  <a:lumMod val="85000"/>
                </a:schemeClr>
              </a:solidFill>
            </a:ln>
          </c:spPr>
        </c:majorGridlines>
        <c:numFmt formatCode="0\%" sourceLinked="0"/>
        <c:majorTickMark val="out"/>
        <c:minorTickMark val="none"/>
        <c:tickLblPos val="nextTo"/>
        <c:spPr>
          <a:ln>
            <a:solidFill>
              <a:schemeClr val="bg1">
                <a:lumMod val="85000"/>
              </a:schemeClr>
            </a:solidFill>
          </a:ln>
        </c:spPr>
        <c:crossAx val="354147384"/>
        <c:crosses val="autoZero"/>
        <c:crossBetween val="between"/>
        <c:majorUnit val="20"/>
      </c:valAx>
    </c:plotArea>
    <c:legend>
      <c:legendPos val="b"/>
      <c:overlay val="0"/>
    </c:legend>
    <c:plotVisOnly val="1"/>
    <c:dispBlanksAs val="gap"/>
    <c:showDLblsOverMax val="0"/>
  </c:chart>
  <c:spPr>
    <a:ln>
      <a:noFill/>
    </a:ln>
  </c:spPr>
  <c:txPr>
    <a:bodyPr/>
    <a:lstStyle/>
    <a:p>
      <a:pPr>
        <a:defRPr sz="1100" baseline="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lineChart>
        <c:grouping val="standard"/>
        <c:varyColors val="0"/>
        <c:ser>
          <c:idx val="3"/>
          <c:order val="0"/>
          <c:tx>
            <c:strRef>
              <c:f>'K2.1.4.1 Nezamestnanosť ÚPSVR'!$P$62</c:f>
              <c:strCache>
                <c:ptCount val="1"/>
                <c:pt idx="0">
                  <c:v>UoZ ženy 2025</c:v>
                </c:pt>
              </c:strCache>
            </c:strRef>
          </c:tx>
          <c:spPr>
            <a:ln w="28575">
              <a:solidFill>
                <a:srgbClr val="B7194A"/>
              </a:solidFill>
              <a:prstDash val="solid"/>
            </a:ln>
          </c:spPr>
          <c:marker>
            <c:symbol val="none"/>
          </c:marker>
          <c:cat>
            <c:strRef>
              <c:f>'K2.1.4.1 Nezamestnanosť ÚPSVR'!$L$23:$L$34</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'K2.1.4.1 Nezamestnanosť ÚPSVR'!$P$63:$P$74</c:f>
              <c:numCache>
                <c:formatCode>#,##0</c:formatCode>
                <c:ptCount val="12"/>
                <c:pt idx="0">
                  <c:v>88608</c:v>
                </c:pt>
                <c:pt idx="1">
                  <c:v>87499</c:v>
                </c:pt>
                <c:pt idx="2">
                  <c:v>86711</c:v>
                </c:pt>
                <c:pt idx="3">
                  <c:v>86630</c:v>
                </c:pt>
                <c:pt idx="4">
                  <c:v>87452</c:v>
                </c:pt>
                <c:pt idx="5">
                  <c:v>89469</c:v>
                </c:pt>
                <c:pt idx="6">
                  <c:v>92064</c:v>
                </c:pt>
                <c:pt idx="7">
                  <c:v>92193</c:v>
                </c:pt>
                <c:pt idx="8">
                  <c:v>92132</c:v>
                </c:pt>
                <c:pt idx="9">
                  <c:v>91707</c:v>
                </c:pt>
                <c:pt idx="10">
                  <c:v>91479</c:v>
                </c:pt>
                <c:pt idx="11">
                  <c:v>93848</c:v>
                </c:pt>
              </c:numCache>
            </c:numRef>
          </c:val>
          <c:smooth val="0"/>
          <c:extLst>
            <c:ext xmlns:c16="http://schemas.microsoft.com/office/drawing/2014/chart" uri="{C3380CC4-5D6E-409C-BE32-E72D297353CC}">
              <c16:uniqueId val="{00000000-85B3-4A36-86D2-2AA212EEEB4A}"/>
            </c:ext>
          </c:extLst>
        </c:ser>
        <c:ser>
          <c:idx val="2"/>
          <c:order val="1"/>
          <c:tx>
            <c:strRef>
              <c:f>'K2.1.4.1 Nezamestnanosť ÚPSVR'!$O$62</c:f>
              <c:strCache>
                <c:ptCount val="1"/>
                <c:pt idx="0">
                  <c:v>UoZ ženy 2024</c:v>
                </c:pt>
              </c:strCache>
            </c:strRef>
          </c:tx>
          <c:spPr>
            <a:ln w="28575">
              <a:solidFill>
                <a:srgbClr val="E85E89"/>
              </a:solidFill>
            </a:ln>
          </c:spPr>
          <c:marker>
            <c:symbol val="none"/>
          </c:marker>
          <c:cat>
            <c:strRef>
              <c:f>'K2.1.4.1 Nezamestnanosť ÚPSVR'!$L$23:$L$34</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'K2.1.4.1 Nezamestnanosť ÚPSVR'!$O$63:$O$74</c:f>
              <c:numCache>
                <c:formatCode>#,##0</c:formatCode>
                <c:ptCount val="12"/>
                <c:pt idx="0">
                  <c:v>92235</c:v>
                </c:pt>
                <c:pt idx="1">
                  <c:v>90917</c:v>
                </c:pt>
                <c:pt idx="2">
                  <c:v>89741</c:v>
                </c:pt>
                <c:pt idx="3">
                  <c:v>89202</c:v>
                </c:pt>
                <c:pt idx="4">
                  <c:v>89727</c:v>
                </c:pt>
                <c:pt idx="5">
                  <c:v>90897</c:v>
                </c:pt>
                <c:pt idx="6">
                  <c:v>93208</c:v>
                </c:pt>
                <c:pt idx="7">
                  <c:v>92927</c:v>
                </c:pt>
                <c:pt idx="8">
                  <c:v>90895</c:v>
                </c:pt>
                <c:pt idx="9">
                  <c:v>89705</c:v>
                </c:pt>
                <c:pt idx="10">
                  <c:v>88365</c:v>
                </c:pt>
                <c:pt idx="11">
                  <c:v>87955</c:v>
                </c:pt>
              </c:numCache>
            </c:numRef>
          </c:val>
          <c:smooth val="0"/>
          <c:extLst>
            <c:ext xmlns:c16="http://schemas.microsoft.com/office/drawing/2014/chart" uri="{C3380CC4-5D6E-409C-BE32-E72D297353CC}">
              <c16:uniqueId val="{00000001-85B3-4A36-86D2-2AA212EEEB4A}"/>
            </c:ext>
          </c:extLst>
        </c:ser>
        <c:ser>
          <c:idx val="1"/>
          <c:order val="2"/>
          <c:tx>
            <c:strRef>
              <c:f>'K2.1.4.1 Nezamestnanosť ÚPSVR'!$N$62</c:f>
              <c:strCache>
                <c:ptCount val="1"/>
                <c:pt idx="0">
                  <c:v>UoZ muži 2025</c:v>
                </c:pt>
              </c:strCache>
            </c:strRef>
          </c:tx>
          <c:spPr>
            <a:ln w="28575">
              <a:solidFill>
                <a:srgbClr val="B7194A"/>
              </a:solidFill>
              <a:prstDash val="sysDash"/>
            </a:ln>
          </c:spPr>
          <c:marker>
            <c:symbol val="none"/>
          </c:marker>
          <c:cat>
            <c:strRef>
              <c:f>'K2.1.4.1 Nezamestnanosť ÚPSVR'!$L$23:$L$34</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'K2.1.4.1 Nezamestnanosť ÚPSVR'!$N$63:$N$74</c:f>
              <c:numCache>
                <c:formatCode>#,##0</c:formatCode>
                <c:ptCount val="12"/>
                <c:pt idx="0">
                  <c:v>78030</c:v>
                </c:pt>
                <c:pt idx="1">
                  <c:v>77009</c:v>
                </c:pt>
                <c:pt idx="2">
                  <c:v>75319</c:v>
                </c:pt>
                <c:pt idx="3">
                  <c:v>74707</c:v>
                </c:pt>
                <c:pt idx="4">
                  <c:v>73601</c:v>
                </c:pt>
                <c:pt idx="5">
                  <c:v>73316</c:v>
                </c:pt>
                <c:pt idx="6">
                  <c:v>73661</c:v>
                </c:pt>
                <c:pt idx="7">
                  <c:v>73037</c:v>
                </c:pt>
                <c:pt idx="8">
                  <c:v>74517</c:v>
                </c:pt>
                <c:pt idx="9">
                  <c:v>74170</c:v>
                </c:pt>
                <c:pt idx="10">
                  <c:v>74974</c:v>
                </c:pt>
                <c:pt idx="11">
                  <c:v>78859</c:v>
                </c:pt>
              </c:numCache>
            </c:numRef>
          </c:val>
          <c:smooth val="0"/>
          <c:extLst>
            <c:ext xmlns:c16="http://schemas.microsoft.com/office/drawing/2014/chart" uri="{C3380CC4-5D6E-409C-BE32-E72D297353CC}">
              <c16:uniqueId val="{00000002-85B3-4A36-86D2-2AA212EEEB4A}"/>
            </c:ext>
          </c:extLst>
        </c:ser>
        <c:ser>
          <c:idx val="0"/>
          <c:order val="3"/>
          <c:tx>
            <c:strRef>
              <c:f>'K2.1.4.1 Nezamestnanosť ÚPSVR'!$M$62</c:f>
              <c:strCache>
                <c:ptCount val="1"/>
                <c:pt idx="0">
                  <c:v>UoZ muži 2024</c:v>
                </c:pt>
              </c:strCache>
            </c:strRef>
          </c:tx>
          <c:spPr>
            <a:ln w="28575">
              <a:solidFill>
                <a:srgbClr val="E85E89"/>
              </a:solidFill>
              <a:prstDash val="sysDash"/>
            </a:ln>
          </c:spPr>
          <c:marker>
            <c:symbol val="none"/>
          </c:marker>
          <c:cat>
            <c:strRef>
              <c:f>'K2.1.4.1 Nezamestnanosť ÚPSVR'!$L$23:$L$34</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'K2.1.4.1 Nezamestnanosť ÚPSVR'!$M$63:$M$74</c:f>
              <c:numCache>
                <c:formatCode>#,##0</c:formatCode>
                <c:ptCount val="12"/>
                <c:pt idx="0">
                  <c:v>80598</c:v>
                </c:pt>
                <c:pt idx="1">
                  <c:v>79408</c:v>
                </c:pt>
                <c:pt idx="2">
                  <c:v>77752</c:v>
                </c:pt>
                <c:pt idx="3">
                  <c:v>76627</c:v>
                </c:pt>
                <c:pt idx="4">
                  <c:v>75693</c:v>
                </c:pt>
                <c:pt idx="5">
                  <c:v>75197</c:v>
                </c:pt>
                <c:pt idx="6">
                  <c:v>75258</c:v>
                </c:pt>
                <c:pt idx="7">
                  <c:v>74418</c:v>
                </c:pt>
                <c:pt idx="8">
                  <c:v>75133</c:v>
                </c:pt>
                <c:pt idx="9">
                  <c:v>74136</c:v>
                </c:pt>
                <c:pt idx="10">
                  <c:v>74016</c:v>
                </c:pt>
                <c:pt idx="11">
                  <c:v>76251</c:v>
                </c:pt>
              </c:numCache>
            </c:numRef>
          </c:val>
          <c:smooth val="0"/>
          <c:extLst>
            <c:ext xmlns:c16="http://schemas.microsoft.com/office/drawing/2014/chart" uri="{C3380CC4-5D6E-409C-BE32-E72D297353CC}">
              <c16:uniqueId val="{00000003-85B3-4A36-86D2-2AA212EEEB4A}"/>
            </c:ext>
          </c:extLst>
        </c:ser>
        <c:dLbls>
          <c:showLegendKey val="0"/>
          <c:showVal val="0"/>
          <c:showCatName val="0"/>
          <c:showSerName val="0"/>
          <c:showPercent val="0"/>
          <c:showBubbleSize val="0"/>
        </c:dLbls>
        <c:smooth val="0"/>
        <c:axId val="354150128"/>
        <c:axId val="354153264"/>
      </c:lineChart>
      <c:catAx>
        <c:axId val="354150128"/>
        <c:scaling>
          <c:orientation val="minMax"/>
        </c:scaling>
        <c:delete val="0"/>
        <c:axPos val="b"/>
        <c:numFmt formatCode="General" sourceLinked="1"/>
        <c:majorTickMark val="out"/>
        <c:minorTickMark val="none"/>
        <c:tickLblPos val="nextTo"/>
        <c:spPr>
          <a:ln>
            <a:solidFill>
              <a:schemeClr val="bg1">
                <a:lumMod val="85000"/>
              </a:schemeClr>
            </a:solidFill>
          </a:ln>
        </c:spPr>
        <c:crossAx val="354153264"/>
        <c:crosses val="autoZero"/>
        <c:auto val="1"/>
        <c:lblAlgn val="ctr"/>
        <c:lblOffset val="100"/>
        <c:noMultiLvlLbl val="0"/>
      </c:catAx>
      <c:valAx>
        <c:axId val="354153264"/>
        <c:scaling>
          <c:orientation val="minMax"/>
          <c:max val="100000"/>
          <c:min val="70000"/>
        </c:scaling>
        <c:delete val="0"/>
        <c:axPos val="l"/>
        <c:majorGridlines>
          <c:spPr>
            <a:ln>
              <a:solidFill>
                <a:schemeClr val="bg1">
                  <a:lumMod val="85000"/>
                </a:schemeClr>
              </a:solidFill>
            </a:ln>
          </c:spPr>
        </c:majorGridlines>
        <c:numFmt formatCode="#,##0" sourceLinked="0"/>
        <c:majorTickMark val="none"/>
        <c:minorTickMark val="none"/>
        <c:tickLblPos val="nextTo"/>
        <c:spPr>
          <a:ln>
            <a:noFill/>
          </a:ln>
        </c:spPr>
        <c:crossAx val="354150128"/>
        <c:crosses val="autoZero"/>
        <c:crossBetween val="between"/>
        <c:majorUnit val="5000"/>
      </c:valAx>
    </c:plotArea>
    <c:legend>
      <c:legendPos val="r"/>
      <c:layout>
        <c:manualLayout>
          <c:xMode val="edge"/>
          <c:yMode val="edge"/>
          <c:x val="0.11102675912724159"/>
          <c:y val="7.0063771276326847E-2"/>
          <c:w val="0.70996409057816268"/>
          <c:h val="0.13744860671155495"/>
        </c:manualLayout>
      </c:layout>
      <c:overlay val="1"/>
      <c:spPr>
        <a:solidFill>
          <a:schemeClr val="bg1"/>
        </a:solidFill>
        <a:ln>
          <a:solidFill>
            <a:schemeClr val="bg1"/>
          </a:solidFill>
        </a:ln>
      </c:spPr>
    </c:legend>
    <c:plotVisOnly val="1"/>
    <c:dispBlanksAs val="gap"/>
    <c:showDLblsOverMax val="0"/>
  </c:chart>
  <c:spPr>
    <a:ln>
      <a:noFill/>
    </a:ln>
  </c:spPr>
  <c:txPr>
    <a:bodyPr/>
    <a:lstStyle/>
    <a:p>
      <a:pPr>
        <a:defRPr baseline="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0662688770217299"/>
          <c:y val="5.6455275605270534E-2"/>
          <c:w val="0.86514447327562294"/>
          <c:h val="0.70318541268714962"/>
        </c:manualLayout>
      </c:layout>
      <c:lineChart>
        <c:grouping val="standard"/>
        <c:varyColors val="0"/>
        <c:ser>
          <c:idx val="0"/>
          <c:order val="0"/>
          <c:tx>
            <c:strRef>
              <c:f>'K2.1.4.1 Nezamestnanosť ÚPSVR'!$M$22</c:f>
              <c:strCache>
                <c:ptCount val="1"/>
                <c:pt idx="0">
                  <c:v>UoZ celkom 2024</c:v>
                </c:pt>
              </c:strCache>
            </c:strRef>
          </c:tx>
          <c:spPr>
            <a:ln w="28575" cap="rnd">
              <a:solidFill>
                <a:srgbClr val="E85E86"/>
              </a:solidFill>
              <a:round/>
            </a:ln>
            <a:effectLst/>
          </c:spPr>
          <c:marker>
            <c:symbol val="none"/>
          </c:marker>
          <c:cat>
            <c:strLit>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Lit>
          </c:cat>
          <c:val>
            <c:numRef>
              <c:f>'K2.1.4.1 Nezamestnanosť ÚPSVR'!$M$23:$M$34</c:f>
              <c:numCache>
                <c:formatCode>#,##0</c:formatCode>
                <c:ptCount val="12"/>
                <c:pt idx="0">
                  <c:v>172833</c:v>
                </c:pt>
                <c:pt idx="1">
                  <c:v>170325</c:v>
                </c:pt>
                <c:pt idx="2">
                  <c:v>167493</c:v>
                </c:pt>
                <c:pt idx="3">
                  <c:v>165829</c:v>
                </c:pt>
                <c:pt idx="4">
                  <c:v>165420</c:v>
                </c:pt>
                <c:pt idx="5">
                  <c:v>166094</c:v>
                </c:pt>
                <c:pt idx="6">
                  <c:v>168466</c:v>
                </c:pt>
                <c:pt idx="7">
                  <c:v>167345</c:v>
                </c:pt>
                <c:pt idx="8">
                  <c:v>166028</c:v>
                </c:pt>
                <c:pt idx="9">
                  <c:v>163841</c:v>
                </c:pt>
                <c:pt idx="10">
                  <c:v>162381</c:v>
                </c:pt>
                <c:pt idx="11">
                  <c:v>164206</c:v>
                </c:pt>
              </c:numCache>
            </c:numRef>
          </c:val>
          <c:smooth val="0"/>
          <c:extLst>
            <c:ext xmlns:c16="http://schemas.microsoft.com/office/drawing/2014/chart" uri="{C3380CC4-5D6E-409C-BE32-E72D297353CC}">
              <c16:uniqueId val="{00000000-74DC-45BE-8B3B-BA0BB4221D72}"/>
            </c:ext>
          </c:extLst>
        </c:ser>
        <c:ser>
          <c:idx val="1"/>
          <c:order val="1"/>
          <c:tx>
            <c:strRef>
              <c:f>'K2.1.4.1 Nezamestnanosť ÚPSVR'!$N$22</c:f>
              <c:strCache>
                <c:ptCount val="1"/>
                <c:pt idx="0">
                  <c:v>UoZ celkom 2025</c:v>
                </c:pt>
              </c:strCache>
            </c:strRef>
          </c:tx>
          <c:spPr>
            <a:ln w="28575" cap="rnd">
              <a:solidFill>
                <a:srgbClr val="B7194A"/>
              </a:solidFill>
              <a:round/>
            </a:ln>
            <a:effectLst/>
          </c:spPr>
          <c:marker>
            <c:symbol val="none"/>
          </c:marker>
          <c:cat>
            <c:strLit>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Lit>
          </c:cat>
          <c:val>
            <c:numRef>
              <c:f>'K2.1.4.1 Nezamestnanosť ÚPSVR'!$N$23:$N$34</c:f>
              <c:numCache>
                <c:formatCode>#,##0</c:formatCode>
                <c:ptCount val="12"/>
                <c:pt idx="0">
                  <c:v>166638</c:v>
                </c:pt>
                <c:pt idx="1">
                  <c:v>164508</c:v>
                </c:pt>
                <c:pt idx="2">
                  <c:v>162030</c:v>
                </c:pt>
                <c:pt idx="3">
                  <c:v>161337</c:v>
                </c:pt>
                <c:pt idx="4">
                  <c:v>161053</c:v>
                </c:pt>
                <c:pt idx="5">
                  <c:v>162785</c:v>
                </c:pt>
                <c:pt idx="6">
                  <c:v>165725</c:v>
                </c:pt>
                <c:pt idx="7">
                  <c:v>165230</c:v>
                </c:pt>
                <c:pt idx="8">
                  <c:v>166649</c:v>
                </c:pt>
                <c:pt idx="9">
                  <c:v>165877</c:v>
                </c:pt>
                <c:pt idx="10">
                  <c:v>166453</c:v>
                </c:pt>
                <c:pt idx="11">
                  <c:v>172707</c:v>
                </c:pt>
              </c:numCache>
            </c:numRef>
          </c:val>
          <c:smooth val="0"/>
          <c:extLst>
            <c:ext xmlns:c16="http://schemas.microsoft.com/office/drawing/2014/chart" uri="{C3380CC4-5D6E-409C-BE32-E72D297353CC}">
              <c16:uniqueId val="{00000001-74DC-45BE-8B3B-BA0BB4221D72}"/>
            </c:ext>
          </c:extLst>
        </c:ser>
        <c:ser>
          <c:idx val="3"/>
          <c:order val="2"/>
          <c:tx>
            <c:strRef>
              <c:f>'K2.1.4.1 Nezamestnanosť ÚPSVR'!$O$22</c:f>
              <c:strCache>
                <c:ptCount val="1"/>
                <c:pt idx="0">
                  <c:v>disponibilní UoZ 2024</c:v>
                </c:pt>
              </c:strCache>
            </c:strRef>
          </c:tx>
          <c:spPr>
            <a:ln w="28575" cap="rnd">
              <a:solidFill>
                <a:srgbClr val="E85E86"/>
              </a:solidFill>
              <a:prstDash val="sysDash"/>
              <a:round/>
            </a:ln>
            <a:effectLst/>
          </c:spPr>
          <c:marker>
            <c:symbol val="none"/>
          </c:marker>
          <c:cat>
            <c:strLit>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Lit>
          </c:cat>
          <c:val>
            <c:numRef>
              <c:f>'K2.1.4.1 Nezamestnanosť ÚPSVR'!$O$23:$O$34</c:f>
              <c:numCache>
                <c:formatCode>#,##0</c:formatCode>
                <c:ptCount val="12"/>
                <c:pt idx="0">
                  <c:v>144635</c:v>
                </c:pt>
                <c:pt idx="1">
                  <c:v>142669</c:v>
                </c:pt>
                <c:pt idx="2">
                  <c:v>141073</c:v>
                </c:pt>
                <c:pt idx="3">
                  <c:v>138982</c:v>
                </c:pt>
                <c:pt idx="4">
                  <c:v>137427</c:v>
                </c:pt>
                <c:pt idx="5">
                  <c:v>138204</c:v>
                </c:pt>
                <c:pt idx="6">
                  <c:v>140981</c:v>
                </c:pt>
                <c:pt idx="7">
                  <c:v>140487</c:v>
                </c:pt>
                <c:pt idx="8">
                  <c:v>138932</c:v>
                </c:pt>
                <c:pt idx="9">
                  <c:v>136757</c:v>
                </c:pt>
                <c:pt idx="10">
                  <c:v>135443</c:v>
                </c:pt>
                <c:pt idx="11">
                  <c:v>138328</c:v>
                </c:pt>
              </c:numCache>
            </c:numRef>
          </c:val>
          <c:smooth val="0"/>
          <c:extLst>
            <c:ext xmlns:c16="http://schemas.microsoft.com/office/drawing/2014/chart" uri="{C3380CC4-5D6E-409C-BE32-E72D297353CC}">
              <c16:uniqueId val="{00000002-74DC-45BE-8B3B-BA0BB4221D72}"/>
            </c:ext>
          </c:extLst>
        </c:ser>
        <c:ser>
          <c:idx val="2"/>
          <c:order val="3"/>
          <c:tx>
            <c:strRef>
              <c:f>'K2.1.4.1 Nezamestnanosť ÚPSVR'!$P$22</c:f>
              <c:strCache>
                <c:ptCount val="1"/>
                <c:pt idx="0">
                  <c:v>disponibilní UoZ 2025</c:v>
                </c:pt>
              </c:strCache>
            </c:strRef>
          </c:tx>
          <c:spPr>
            <a:ln w="28575" cap="rnd">
              <a:solidFill>
                <a:srgbClr val="B7194A"/>
              </a:solidFill>
              <a:prstDash val="sysDash"/>
              <a:round/>
            </a:ln>
            <a:effectLst/>
          </c:spPr>
          <c:marker>
            <c:symbol val="none"/>
          </c:marker>
          <c:cat>
            <c:strLit>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Lit>
          </c:cat>
          <c:val>
            <c:numRef>
              <c:f>'K2.1.4.1 Nezamestnanosť ÚPSVR'!$P$23:$P$34</c:f>
              <c:numCache>
                <c:formatCode>#,##0</c:formatCode>
                <c:ptCount val="12"/>
                <c:pt idx="0">
                  <c:v>142007</c:v>
                </c:pt>
                <c:pt idx="1">
                  <c:v>137482</c:v>
                </c:pt>
                <c:pt idx="2">
                  <c:v>134861</c:v>
                </c:pt>
                <c:pt idx="3">
                  <c:v>134544</c:v>
                </c:pt>
                <c:pt idx="4">
                  <c:v>134483</c:v>
                </c:pt>
                <c:pt idx="5">
                  <c:v>136859</c:v>
                </c:pt>
                <c:pt idx="6">
                  <c:v>139795</c:v>
                </c:pt>
                <c:pt idx="7">
                  <c:v>139135</c:v>
                </c:pt>
                <c:pt idx="8">
                  <c:v>140402</c:v>
                </c:pt>
                <c:pt idx="9">
                  <c:v>139736</c:v>
                </c:pt>
                <c:pt idx="10">
                  <c:v>140288</c:v>
                </c:pt>
                <c:pt idx="11">
                  <c:v>147651</c:v>
                </c:pt>
              </c:numCache>
            </c:numRef>
          </c:val>
          <c:smooth val="0"/>
          <c:extLst>
            <c:ext xmlns:c16="http://schemas.microsoft.com/office/drawing/2014/chart" uri="{C3380CC4-5D6E-409C-BE32-E72D297353CC}">
              <c16:uniqueId val="{00000003-74DC-45BE-8B3B-BA0BB4221D72}"/>
            </c:ext>
          </c:extLst>
        </c:ser>
        <c:dLbls>
          <c:showLegendKey val="0"/>
          <c:showVal val="0"/>
          <c:showCatName val="0"/>
          <c:showSerName val="0"/>
          <c:showPercent val="0"/>
          <c:showBubbleSize val="0"/>
        </c:dLbls>
        <c:smooth val="0"/>
        <c:axId val="354932031"/>
        <c:axId val="354937439"/>
      </c:lineChart>
      <c:catAx>
        <c:axId val="35493203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crossAx val="354937439"/>
        <c:crosses val="autoZero"/>
        <c:auto val="1"/>
        <c:lblAlgn val="ctr"/>
        <c:lblOffset val="100"/>
        <c:noMultiLvlLbl val="0"/>
      </c:catAx>
      <c:valAx>
        <c:axId val="354937439"/>
        <c:scaling>
          <c:orientation val="minMax"/>
          <c:max val="200000"/>
          <c:min val="130000"/>
        </c:scaling>
        <c:delete val="0"/>
        <c:axPos val="l"/>
        <c:majorGridlines>
          <c:spPr>
            <a:ln w="9525" cap="flat" cmpd="sng" algn="ctr">
              <a:solidFill>
                <a:schemeClr val="bg1">
                  <a:lumMod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crossAx val="354932031"/>
        <c:crosses val="autoZero"/>
        <c:crossBetween val="between"/>
        <c:majorUnit val="10000"/>
      </c:valAx>
      <c:spPr>
        <a:noFill/>
        <a:ln>
          <a:noFill/>
        </a:ln>
        <a:effectLst/>
      </c:spPr>
    </c:plotArea>
    <c:legend>
      <c:legendPos val="r"/>
      <c:layout>
        <c:manualLayout>
          <c:xMode val="edge"/>
          <c:yMode val="edge"/>
          <c:x val="0.20659452624556113"/>
          <c:y val="0.1039698849028263"/>
          <c:w val="0.67611527667435323"/>
          <c:h val="0.12391241976481591"/>
        </c:manualLayout>
      </c:layout>
      <c:overlay val="0"/>
      <c:spPr>
        <a:solidFill>
          <a:schemeClr val="bg1"/>
        </a:solid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05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21766932107984E-2"/>
          <c:y val="9.2189029135177195E-2"/>
          <c:w val="0.8439911487526256"/>
          <c:h val="0.65782891045572611"/>
        </c:manualLayout>
      </c:layout>
      <c:barChart>
        <c:barDir val="col"/>
        <c:grouping val="clustered"/>
        <c:varyColors val="0"/>
        <c:ser>
          <c:idx val="0"/>
          <c:order val="0"/>
          <c:tx>
            <c:strRef>
              <c:f>'K2.1.4.1 Nezamestnanosť ÚPSVR'!$M$42</c:f>
              <c:strCache>
                <c:ptCount val="1"/>
                <c:pt idx="0">
                  <c:v>UoZ </c:v>
                </c:pt>
              </c:strCache>
            </c:strRef>
          </c:tx>
          <c:spPr>
            <a:solidFill>
              <a:srgbClr val="B7194A"/>
            </a:solidFill>
            <a:ln>
              <a:solidFill>
                <a:srgbClr val="B7194A"/>
              </a:solidFill>
            </a:ln>
          </c:spPr>
          <c:invertIfNegative val="0"/>
          <c:dLbls>
            <c:delete val="1"/>
          </c:dLbls>
          <c:cat>
            <c:strRef>
              <c:f>'K2.1.4.1 Nezamestnanosť ÚPSVR'!$L$43:$L$50</c:f>
              <c:strCache>
                <c:ptCount val="8"/>
                <c:pt idx="0">
                  <c:v>Bratislavský</c:v>
                </c:pt>
                <c:pt idx="1">
                  <c:v>Trnavský </c:v>
                </c:pt>
                <c:pt idx="2">
                  <c:v>Trenčiansky </c:v>
                </c:pt>
                <c:pt idx="3">
                  <c:v>Nitriansky </c:v>
                </c:pt>
                <c:pt idx="4">
                  <c:v>Žilinský </c:v>
                </c:pt>
                <c:pt idx="5">
                  <c:v>Banskobystrický </c:v>
                </c:pt>
                <c:pt idx="6">
                  <c:v>Prešovský </c:v>
                </c:pt>
                <c:pt idx="7">
                  <c:v>Košický </c:v>
                </c:pt>
              </c:strCache>
            </c:strRef>
          </c:cat>
          <c:val>
            <c:numRef>
              <c:f>'K2.1.4.1 Nezamestnanosť ÚPSVR'!$M$43:$M$50</c:f>
              <c:numCache>
                <c:formatCode>#,##0</c:formatCode>
                <c:ptCount val="8"/>
                <c:pt idx="0">
                  <c:v>13621</c:v>
                </c:pt>
                <c:pt idx="1">
                  <c:v>10896.5</c:v>
                </c:pt>
                <c:pt idx="2">
                  <c:v>11807.083333333299</c:v>
                </c:pt>
                <c:pt idx="3">
                  <c:v>14713.416666666701</c:v>
                </c:pt>
                <c:pt idx="4">
                  <c:v>16665.333333333299</c:v>
                </c:pt>
                <c:pt idx="5">
                  <c:v>27300</c:v>
                </c:pt>
                <c:pt idx="6">
                  <c:v>39024.5</c:v>
                </c:pt>
                <c:pt idx="7">
                  <c:v>31054.833333333299</c:v>
                </c:pt>
              </c:numCache>
            </c:numRef>
          </c:val>
          <c:extLst>
            <c:ext xmlns:c16="http://schemas.microsoft.com/office/drawing/2014/chart" uri="{C3380CC4-5D6E-409C-BE32-E72D297353CC}">
              <c16:uniqueId val="{00000000-6B0B-479F-AA1B-2261654F89BE}"/>
            </c:ext>
          </c:extLst>
        </c:ser>
        <c:dLbls>
          <c:dLblPos val="ctr"/>
          <c:showLegendKey val="0"/>
          <c:showVal val="1"/>
          <c:showCatName val="0"/>
          <c:showSerName val="0"/>
          <c:showPercent val="0"/>
          <c:showBubbleSize val="0"/>
        </c:dLbls>
        <c:gapWidth val="51"/>
        <c:axId val="354146208"/>
        <c:axId val="354146600"/>
      </c:barChart>
      <c:lineChart>
        <c:grouping val="standard"/>
        <c:varyColors val="0"/>
        <c:ser>
          <c:idx val="1"/>
          <c:order val="1"/>
          <c:tx>
            <c:strRef>
              <c:f>'K2.1.4.1 Nezamestnanosť ÚPSVR'!$N$42</c:f>
              <c:strCache>
                <c:ptCount val="1"/>
                <c:pt idx="0">
                  <c:v>MEN</c:v>
                </c:pt>
              </c:strCache>
            </c:strRef>
          </c:tx>
          <c:spPr>
            <a:ln w="19050">
              <a:noFill/>
            </a:ln>
          </c:spPr>
          <c:marker>
            <c:symbol val="circle"/>
            <c:size val="6"/>
            <c:spPr>
              <a:solidFill>
                <a:srgbClr val="FAACBF"/>
              </a:solidFill>
              <a:ln w="15875" cap="rnd">
                <a:solidFill>
                  <a:srgbClr val="B7194A"/>
                </a:solidFill>
              </a:ln>
            </c:spPr>
          </c:marker>
          <c:dLbls>
            <c:delete val="1"/>
          </c:dLbls>
          <c:cat>
            <c:strRef>
              <c:f>'K2.1.4.1 Nezamestnanosť ÚPSVR'!$L$43:$L$50</c:f>
              <c:strCache>
                <c:ptCount val="8"/>
                <c:pt idx="0">
                  <c:v>Bratislavský</c:v>
                </c:pt>
                <c:pt idx="1">
                  <c:v>Trnavský </c:v>
                </c:pt>
                <c:pt idx="2">
                  <c:v>Trenčiansky </c:v>
                </c:pt>
                <c:pt idx="3">
                  <c:v>Nitriansky </c:v>
                </c:pt>
                <c:pt idx="4">
                  <c:v>Žilinský </c:v>
                </c:pt>
                <c:pt idx="5">
                  <c:v>Banskobystrický </c:v>
                </c:pt>
                <c:pt idx="6">
                  <c:v>Prešovský </c:v>
                </c:pt>
                <c:pt idx="7">
                  <c:v>Košický </c:v>
                </c:pt>
              </c:strCache>
            </c:strRef>
          </c:cat>
          <c:val>
            <c:numRef>
              <c:f>'K2.1.4.1 Nezamestnanosť ÚPSVR'!$N$43:$N$50</c:f>
              <c:numCache>
                <c:formatCode>0.00</c:formatCode>
                <c:ptCount val="8"/>
                <c:pt idx="0">
                  <c:v>3.1841666666666666</c:v>
                </c:pt>
                <c:pt idx="1">
                  <c:v>3.4425000000000003</c:v>
                </c:pt>
                <c:pt idx="2">
                  <c:v>3.6825000000000006</c:v>
                </c:pt>
                <c:pt idx="3">
                  <c:v>3.7791666666666668</c:v>
                </c:pt>
                <c:pt idx="4">
                  <c:v>4.064166666666666</c:v>
                </c:pt>
                <c:pt idx="5">
                  <c:v>6.78</c:v>
                </c:pt>
                <c:pt idx="6">
                  <c:v>7.9508333333333328</c:v>
                </c:pt>
                <c:pt idx="7">
                  <c:v>6.5258333333333347</c:v>
                </c:pt>
              </c:numCache>
            </c:numRef>
          </c:val>
          <c:smooth val="0"/>
          <c:extLst>
            <c:ext xmlns:c16="http://schemas.microsoft.com/office/drawing/2014/chart" uri="{C3380CC4-5D6E-409C-BE32-E72D297353CC}">
              <c16:uniqueId val="{00000001-6B0B-479F-AA1B-2261654F89BE}"/>
            </c:ext>
          </c:extLst>
        </c:ser>
        <c:ser>
          <c:idx val="2"/>
          <c:order val="2"/>
          <c:tx>
            <c:strRef>
              <c:f>'K2.1.4.1 Nezamestnanosť ÚPSVR'!$O$42</c:f>
              <c:strCache>
                <c:ptCount val="1"/>
                <c:pt idx="0">
                  <c:v>PDU</c:v>
                </c:pt>
              </c:strCache>
            </c:strRef>
          </c:tx>
          <c:spPr>
            <a:ln w="19050">
              <a:noFill/>
            </a:ln>
          </c:spPr>
          <c:marker>
            <c:symbol val="triangle"/>
            <c:size val="7"/>
            <c:spPr>
              <a:solidFill>
                <a:schemeClr val="bg1">
                  <a:lumMod val="65000"/>
                </a:schemeClr>
              </a:solidFill>
              <a:ln w="9525">
                <a:solidFill>
                  <a:schemeClr val="tx1">
                    <a:lumMod val="95000"/>
                    <a:lumOff val="5000"/>
                  </a:schemeClr>
                </a:solidFill>
              </a:ln>
            </c:spPr>
          </c:marker>
          <c:dLbls>
            <c:delete val="1"/>
          </c:dLbls>
          <c:cat>
            <c:strRef>
              <c:f>'K2.1.4.1 Nezamestnanosť ÚPSVR'!$L$43:$L$50</c:f>
              <c:strCache>
                <c:ptCount val="8"/>
                <c:pt idx="0">
                  <c:v>Bratislavský</c:v>
                </c:pt>
                <c:pt idx="1">
                  <c:v>Trnavský </c:v>
                </c:pt>
                <c:pt idx="2">
                  <c:v>Trenčiansky </c:v>
                </c:pt>
                <c:pt idx="3">
                  <c:v>Nitriansky </c:v>
                </c:pt>
                <c:pt idx="4">
                  <c:v>Žilinský </c:v>
                </c:pt>
                <c:pt idx="5">
                  <c:v>Banskobystrický </c:v>
                </c:pt>
                <c:pt idx="6">
                  <c:v>Prešovský </c:v>
                </c:pt>
                <c:pt idx="7">
                  <c:v>Košický </c:v>
                </c:pt>
              </c:strCache>
            </c:strRef>
          </c:cat>
          <c:val>
            <c:numRef>
              <c:f>'K2.1.4.1 Nezamestnanosť ÚPSVR'!$O$43:$O$50</c:f>
              <c:numCache>
                <c:formatCode>0.00</c:formatCode>
                <c:ptCount val="8"/>
                <c:pt idx="0">
                  <c:v>2.6175000000000002</c:v>
                </c:pt>
                <c:pt idx="1">
                  <c:v>2.6216666666666666</c:v>
                </c:pt>
                <c:pt idx="2">
                  <c:v>2.875833333333333</c:v>
                </c:pt>
                <c:pt idx="3">
                  <c:v>2.9108333333333327</c:v>
                </c:pt>
                <c:pt idx="4">
                  <c:v>3.2116666666666664</c:v>
                </c:pt>
                <c:pt idx="5">
                  <c:v>5.3533333333333326</c:v>
                </c:pt>
                <c:pt idx="6">
                  <c:v>5.8566666666666665</c:v>
                </c:pt>
                <c:pt idx="7">
                  <c:v>4.6941666666666668</c:v>
                </c:pt>
              </c:numCache>
            </c:numRef>
          </c:val>
          <c:smooth val="0"/>
          <c:extLst>
            <c:ext xmlns:c16="http://schemas.microsoft.com/office/drawing/2014/chart" uri="{C3380CC4-5D6E-409C-BE32-E72D297353CC}">
              <c16:uniqueId val="{00000002-6B0B-479F-AA1B-2261654F89BE}"/>
            </c:ext>
          </c:extLst>
        </c:ser>
        <c:dLbls>
          <c:dLblPos val="ctr"/>
          <c:showLegendKey val="0"/>
          <c:showVal val="1"/>
          <c:showCatName val="0"/>
          <c:showSerName val="0"/>
          <c:showPercent val="0"/>
          <c:showBubbleSize val="0"/>
        </c:dLbls>
        <c:marker val="1"/>
        <c:smooth val="0"/>
        <c:axId val="354963376"/>
        <c:axId val="354150912"/>
      </c:lineChart>
      <c:catAx>
        <c:axId val="354146208"/>
        <c:scaling>
          <c:orientation val="minMax"/>
        </c:scaling>
        <c:delete val="0"/>
        <c:axPos val="b"/>
        <c:numFmt formatCode="General" sourceLinked="0"/>
        <c:majorTickMark val="out"/>
        <c:minorTickMark val="none"/>
        <c:tickLblPos val="nextTo"/>
        <c:spPr>
          <a:ln>
            <a:solidFill>
              <a:schemeClr val="bg1">
                <a:lumMod val="85000"/>
              </a:schemeClr>
            </a:solidFill>
          </a:ln>
        </c:spPr>
        <c:txPr>
          <a:bodyPr rot="-2700000"/>
          <a:lstStyle/>
          <a:p>
            <a:pPr>
              <a:defRPr/>
            </a:pPr>
            <a:endParaRPr lang="sk-SK"/>
          </a:p>
        </c:txPr>
        <c:crossAx val="354146600"/>
        <c:crosses val="autoZero"/>
        <c:auto val="1"/>
        <c:lblAlgn val="ctr"/>
        <c:lblOffset val="100"/>
        <c:noMultiLvlLbl val="0"/>
      </c:catAx>
      <c:valAx>
        <c:axId val="354146600"/>
        <c:scaling>
          <c:orientation val="minMax"/>
          <c:max val="50000"/>
          <c:min val="0"/>
        </c:scaling>
        <c:delete val="0"/>
        <c:axPos val="l"/>
        <c:majorGridlines>
          <c:spPr>
            <a:ln>
              <a:solidFill>
                <a:schemeClr val="bg1">
                  <a:lumMod val="85000"/>
                </a:schemeClr>
              </a:solidFill>
            </a:ln>
          </c:spPr>
        </c:majorGridlines>
        <c:numFmt formatCode="#,##0" sourceLinked="1"/>
        <c:majorTickMark val="none"/>
        <c:minorTickMark val="none"/>
        <c:tickLblPos val="nextTo"/>
        <c:spPr>
          <a:noFill/>
          <a:ln>
            <a:noFill/>
          </a:ln>
        </c:spPr>
        <c:crossAx val="354146208"/>
        <c:crosses val="autoZero"/>
        <c:crossBetween val="between"/>
        <c:majorUnit val="5000"/>
      </c:valAx>
      <c:valAx>
        <c:axId val="354150912"/>
        <c:scaling>
          <c:orientation val="minMax"/>
          <c:max val="9"/>
          <c:min val="0"/>
        </c:scaling>
        <c:delete val="0"/>
        <c:axPos val="r"/>
        <c:numFmt formatCode="0\%" sourceLinked="0"/>
        <c:majorTickMark val="out"/>
        <c:minorTickMark val="none"/>
        <c:tickLblPos val="nextTo"/>
        <c:spPr>
          <a:ln>
            <a:noFill/>
          </a:ln>
        </c:spPr>
        <c:crossAx val="354963376"/>
        <c:crosses val="max"/>
        <c:crossBetween val="between"/>
        <c:majorUnit val="1"/>
      </c:valAx>
      <c:catAx>
        <c:axId val="354963376"/>
        <c:scaling>
          <c:orientation val="minMax"/>
        </c:scaling>
        <c:delete val="1"/>
        <c:axPos val="b"/>
        <c:numFmt formatCode="General" sourceLinked="1"/>
        <c:majorTickMark val="out"/>
        <c:minorTickMark val="none"/>
        <c:tickLblPos val="nextTo"/>
        <c:crossAx val="354150912"/>
        <c:crossesAt val="0"/>
        <c:auto val="1"/>
        <c:lblAlgn val="ctr"/>
        <c:lblOffset val="100"/>
        <c:noMultiLvlLbl val="0"/>
      </c:catAx>
    </c:plotArea>
    <c:legend>
      <c:legendPos val="b"/>
      <c:layout>
        <c:manualLayout>
          <c:xMode val="edge"/>
          <c:yMode val="edge"/>
          <c:x val="0.14215425719973052"/>
          <c:y val="0.1451712546730847"/>
          <c:w val="0.33585204184230594"/>
          <c:h val="0.1737572503193158"/>
        </c:manualLayout>
      </c:layout>
      <c:overlay val="0"/>
      <c:spPr>
        <a:solidFill>
          <a:schemeClr val="bg1"/>
        </a:solidFill>
      </c:spPr>
      <c:txPr>
        <a:bodyPr/>
        <a:lstStyle/>
        <a:p>
          <a:pPr rtl="0">
            <a:defRPr/>
          </a:pPr>
          <a:endParaRPr lang="sk-SK"/>
        </a:p>
      </c:txPr>
    </c:legend>
    <c:plotVisOnly val="1"/>
    <c:dispBlanksAs val="gap"/>
    <c:showDLblsOverMax val="0"/>
  </c:chart>
  <c:spPr>
    <a:ln>
      <a:noFill/>
    </a:ln>
  </c:spPr>
  <c:txPr>
    <a:bodyPr/>
    <a:lstStyle/>
    <a:p>
      <a:pPr>
        <a:defRPr>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8208856381299E-2"/>
          <c:y val="6.593716643806824E-2"/>
          <c:w val="0.8699331999604154"/>
          <c:h val="0.83833661264939907"/>
        </c:manualLayout>
      </c:layout>
      <c:barChart>
        <c:barDir val="col"/>
        <c:grouping val="clustered"/>
        <c:varyColors val="0"/>
        <c:ser>
          <c:idx val="0"/>
          <c:order val="0"/>
          <c:invertIfNegative val="0"/>
          <c:dPt>
            <c:idx val="0"/>
            <c:invertIfNegative val="0"/>
            <c:bubble3D val="0"/>
            <c:spPr>
              <a:solidFill>
                <a:srgbClr val="757070"/>
              </a:solidFill>
              <a:ln>
                <a:solidFill>
                  <a:schemeClr val="bg1">
                    <a:lumMod val="50000"/>
                  </a:schemeClr>
                </a:solidFill>
              </a:ln>
            </c:spPr>
            <c:extLst>
              <c:ext xmlns:c16="http://schemas.microsoft.com/office/drawing/2014/chart" uri="{C3380CC4-5D6E-409C-BE32-E72D297353CC}">
                <c16:uniqueId val="{00000001-C958-4394-BF45-BB7BA9CFE624}"/>
              </c:ext>
            </c:extLst>
          </c:dPt>
          <c:dPt>
            <c:idx val="1"/>
            <c:invertIfNegative val="0"/>
            <c:bubble3D val="0"/>
            <c:spPr>
              <a:pattFill prst="wdUpDiag">
                <a:fgClr>
                  <a:srgbClr val="B7194A"/>
                </a:fgClr>
                <a:bgClr>
                  <a:schemeClr val="bg1"/>
                </a:bgClr>
              </a:pattFill>
              <a:ln>
                <a:solidFill>
                  <a:srgbClr val="B7194A"/>
                </a:solidFill>
              </a:ln>
            </c:spPr>
            <c:extLst>
              <c:ext xmlns:c16="http://schemas.microsoft.com/office/drawing/2014/chart" uri="{C3380CC4-5D6E-409C-BE32-E72D297353CC}">
                <c16:uniqueId val="{00000003-C958-4394-BF45-BB7BA9CFE624}"/>
              </c:ext>
            </c:extLst>
          </c:dPt>
          <c:dPt>
            <c:idx val="2"/>
            <c:invertIfNegative val="0"/>
            <c:bubble3D val="0"/>
            <c:spPr>
              <a:pattFill prst="narHorz">
                <a:fgClr>
                  <a:srgbClr val="B7194A"/>
                </a:fgClr>
                <a:bgClr>
                  <a:schemeClr val="bg1"/>
                </a:bgClr>
              </a:pattFill>
              <a:ln>
                <a:solidFill>
                  <a:srgbClr val="B7194A"/>
                </a:solidFill>
              </a:ln>
            </c:spPr>
            <c:extLst>
              <c:ext xmlns:c16="http://schemas.microsoft.com/office/drawing/2014/chart" uri="{C3380CC4-5D6E-409C-BE32-E72D297353CC}">
                <c16:uniqueId val="{00000005-C958-4394-BF45-BB7BA9CFE624}"/>
              </c:ext>
            </c:extLst>
          </c:dPt>
          <c:dPt>
            <c:idx val="3"/>
            <c:invertIfNegative val="0"/>
            <c:bubble3D val="0"/>
            <c:spPr>
              <a:pattFill prst="lgCheck">
                <a:fgClr>
                  <a:srgbClr val="B7194A"/>
                </a:fgClr>
                <a:bgClr>
                  <a:schemeClr val="bg1"/>
                </a:bgClr>
              </a:pattFill>
              <a:ln>
                <a:solidFill>
                  <a:srgbClr val="B7194A"/>
                </a:solidFill>
              </a:ln>
            </c:spPr>
            <c:extLst>
              <c:ext xmlns:c16="http://schemas.microsoft.com/office/drawing/2014/chart" uri="{C3380CC4-5D6E-409C-BE32-E72D297353CC}">
                <c16:uniqueId val="{00000007-C958-4394-BF45-BB7BA9CFE624}"/>
              </c:ext>
            </c:extLst>
          </c:dPt>
          <c:dPt>
            <c:idx val="4"/>
            <c:invertIfNegative val="0"/>
            <c:bubble3D val="0"/>
            <c:spPr>
              <a:pattFill prst="dkVert">
                <a:fgClr>
                  <a:schemeClr val="tx1">
                    <a:lumMod val="65000"/>
                    <a:lumOff val="35000"/>
                  </a:schemeClr>
                </a:fgClr>
                <a:bgClr>
                  <a:schemeClr val="bg1"/>
                </a:bgClr>
              </a:pattFill>
              <a:ln>
                <a:solidFill>
                  <a:srgbClr val="757070"/>
                </a:solidFill>
              </a:ln>
            </c:spPr>
            <c:extLst>
              <c:ext xmlns:c16="http://schemas.microsoft.com/office/drawing/2014/chart" uri="{C3380CC4-5D6E-409C-BE32-E72D297353CC}">
                <c16:uniqueId val="{00000009-C958-4394-BF45-BB7BA9CFE624}"/>
              </c:ext>
            </c:extLst>
          </c:dPt>
          <c:dPt>
            <c:idx val="5"/>
            <c:invertIfNegative val="0"/>
            <c:bubble3D val="0"/>
            <c:spPr>
              <a:pattFill prst="pct90">
                <a:fgClr>
                  <a:srgbClr val="E85E86"/>
                </a:fgClr>
                <a:bgClr>
                  <a:schemeClr val="bg1"/>
                </a:bgClr>
              </a:pattFill>
              <a:ln>
                <a:solidFill>
                  <a:srgbClr val="E85E86"/>
                </a:solidFill>
              </a:ln>
            </c:spPr>
            <c:extLst>
              <c:ext xmlns:c16="http://schemas.microsoft.com/office/drawing/2014/chart" uri="{C3380CC4-5D6E-409C-BE32-E72D297353CC}">
                <c16:uniqueId val="{0000000B-C958-4394-BF45-BB7BA9CFE624}"/>
              </c:ext>
            </c:extLst>
          </c:dPt>
          <c:dPt>
            <c:idx val="6"/>
            <c:invertIfNegative val="0"/>
            <c:bubble3D val="0"/>
            <c:spPr>
              <a:solidFill>
                <a:srgbClr val="B7194A"/>
              </a:solidFill>
              <a:ln>
                <a:solidFill>
                  <a:srgbClr val="A50021"/>
                </a:solidFill>
              </a:ln>
            </c:spPr>
            <c:extLst>
              <c:ext xmlns:c16="http://schemas.microsoft.com/office/drawing/2014/chart" uri="{C3380CC4-5D6E-409C-BE32-E72D297353CC}">
                <c16:uniqueId val="{0000000D-C958-4394-BF45-BB7BA9CFE624}"/>
              </c:ext>
            </c:extLst>
          </c:dPt>
          <c:dPt>
            <c:idx val="7"/>
            <c:invertIfNegative val="0"/>
            <c:bubble3D val="0"/>
            <c:spPr>
              <a:pattFill prst="lgConfetti">
                <a:fgClr>
                  <a:srgbClr val="E85E86"/>
                </a:fgClr>
                <a:bgClr>
                  <a:schemeClr val="bg1"/>
                </a:bgClr>
              </a:pattFill>
              <a:ln>
                <a:solidFill>
                  <a:srgbClr val="E85E86"/>
                </a:solidFill>
              </a:ln>
            </c:spPr>
            <c:extLst>
              <c:ext xmlns:c16="http://schemas.microsoft.com/office/drawing/2014/chart" uri="{C3380CC4-5D6E-409C-BE32-E72D297353CC}">
                <c16:uniqueId val="{0000000F-C958-4394-BF45-BB7BA9CFE624}"/>
              </c:ext>
            </c:extLst>
          </c:dPt>
          <c:dPt>
            <c:idx val="8"/>
            <c:invertIfNegative val="0"/>
            <c:bubble3D val="0"/>
            <c:spPr>
              <a:pattFill prst="smGrid">
                <a:fgClr>
                  <a:srgbClr val="E02C64"/>
                </a:fgClr>
                <a:bgClr>
                  <a:schemeClr val="bg1"/>
                </a:bgClr>
              </a:pattFill>
              <a:ln>
                <a:solidFill>
                  <a:srgbClr val="E85E86"/>
                </a:solidFill>
              </a:ln>
            </c:spPr>
            <c:extLst>
              <c:ext xmlns:c16="http://schemas.microsoft.com/office/drawing/2014/chart" uri="{C3380CC4-5D6E-409C-BE32-E72D297353CC}">
                <c16:uniqueId val="{00000011-C958-4394-BF45-BB7BA9CFE624}"/>
              </c:ext>
            </c:extLst>
          </c:dPt>
          <c:dPt>
            <c:idx val="10"/>
            <c:invertIfNegative val="0"/>
            <c:bubble3D val="0"/>
            <c:spPr>
              <a:solidFill>
                <a:srgbClr val="E02C64"/>
              </a:solidFill>
              <a:ln>
                <a:solidFill>
                  <a:srgbClr val="E02C64"/>
                </a:solidFill>
              </a:ln>
            </c:spPr>
            <c:extLst>
              <c:ext xmlns:c16="http://schemas.microsoft.com/office/drawing/2014/chart" uri="{C3380CC4-5D6E-409C-BE32-E72D297353CC}">
                <c16:uniqueId val="{00000013-C958-4394-BF45-BB7BA9CFE624}"/>
              </c:ext>
            </c:extLst>
          </c:dPt>
          <c:dLbls>
            <c:dLbl>
              <c:idx val="0"/>
              <c:layout>
                <c:manualLayout>
                  <c:x val="2.0705354812340006E-3"/>
                  <c:y val="-3.4605598972880063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C958-4394-BF45-BB7BA9CFE624}"/>
                </c:ext>
              </c:extLst>
            </c:dLbl>
            <c:dLbl>
              <c:idx val="1"/>
              <c:layout>
                <c:manualLayout>
                  <c:x val="-2.8387530550588028E-2"/>
                  <c:y val="-1.116123459499682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C958-4394-BF45-BB7BA9CFE624}"/>
                </c:ext>
              </c:extLst>
            </c:dLbl>
            <c:dLbl>
              <c:idx val="2"/>
              <c:layout>
                <c:manualLayout>
                  <c:x val="2.4236677530727916E-3"/>
                  <c:y val="-1.4725091090507389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C958-4394-BF45-BB7BA9CFE624}"/>
                </c:ext>
              </c:extLst>
            </c:dLbl>
            <c:dLbl>
              <c:idx val="3"/>
              <c:layout>
                <c:manualLayout>
                  <c:x val="1.3497934926167476E-2"/>
                  <c:y val="-2.4440916451382848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C958-4394-BF45-BB7BA9CFE624}"/>
                </c:ext>
              </c:extLst>
            </c:dLbl>
            <c:dLbl>
              <c:idx val="4"/>
              <c:layout>
                <c:manualLayout>
                  <c:x val="5.0121631731950755E-3"/>
                  <c:y val="-7.061796384817233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C958-4394-BF45-BB7BA9CFE624}"/>
                </c:ext>
              </c:extLst>
            </c:dLbl>
            <c:dLbl>
              <c:idx val="5"/>
              <c:layout>
                <c:manualLayout>
                  <c:x val="9.7562979738587564E-3"/>
                  <c:y val="-5.5334526157200581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C958-4394-BF45-BB7BA9CFE624}"/>
                </c:ext>
              </c:extLst>
            </c:dLbl>
            <c:dLbl>
              <c:idx val="6"/>
              <c:layout>
                <c:manualLayout>
                  <c:x val="-7.5918757291951419E-17"/>
                  <c:y val="-4.7189453144836559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C958-4394-BF45-BB7BA9CFE624}"/>
                </c:ext>
              </c:extLst>
            </c:dLbl>
            <c:dLbl>
              <c:idx val="7"/>
              <c:layout>
                <c:manualLayout>
                  <c:x val="-4.1410709624681149E-3"/>
                  <c:y val="-5.6627343773803733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C958-4394-BF45-BB7BA9CFE624}"/>
                </c:ext>
              </c:extLst>
            </c:dLbl>
            <c:dLbl>
              <c:idx val="8"/>
              <c:layout>
                <c:manualLayout>
                  <c:x val="-2.0705354812340197E-3"/>
                  <c:y val="-5.9773307316792833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C958-4394-BF45-BB7BA9CFE624}"/>
                </c:ext>
              </c:extLst>
            </c:dLbl>
            <c:dLbl>
              <c:idx val="9"/>
              <c:layout>
                <c:manualLayout>
                  <c:x val="-2.0705354812341715E-3"/>
                  <c:y val="-7.5503125031738436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4-1D51-4A79-B5F3-2A468B10CDC7}"/>
                </c:ext>
              </c:extLst>
            </c:dLbl>
            <c:dLbl>
              <c:idx val="10"/>
              <c:layout>
                <c:manualLayout>
                  <c:x val="8.1854625910485375E-3"/>
                  <c:y val="-7.8791523931988836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C958-4394-BF45-BB7BA9CFE624}"/>
                </c:ext>
              </c:extLst>
            </c:dLbl>
            <c:spPr>
              <a:noFill/>
              <a:ln>
                <a:noFill/>
              </a:ln>
              <a:effectLst/>
            </c:sp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ext>
            </c:extLst>
          </c:dLbls>
          <c:cat>
            <c:strRef>
              <c:f>'K2.1.4.1 Štruktúra VPM - ÚPSVR'!$N$5:$X$5</c:f>
              <c:strCache>
                <c:ptCount val="11"/>
                <c:pt idx="0">
                  <c:v>st. 10</c:v>
                </c:pt>
                <c:pt idx="1">
                  <c:v>st. 11</c:v>
                </c:pt>
                <c:pt idx="2">
                  <c:v>st. 12</c:v>
                </c:pt>
                <c:pt idx="3">
                  <c:v>st. 13</c:v>
                </c:pt>
                <c:pt idx="4">
                  <c:v>st. 14</c:v>
                </c:pt>
                <c:pt idx="5">
                  <c:v>st. 15</c:v>
                </c:pt>
                <c:pt idx="6">
                  <c:v>st. 16</c:v>
                </c:pt>
                <c:pt idx="7">
                  <c:v>st. 17</c:v>
                </c:pt>
                <c:pt idx="8">
                  <c:v>st. 18</c:v>
                </c:pt>
                <c:pt idx="9">
                  <c:v>st. 19</c:v>
                </c:pt>
                <c:pt idx="10">
                  <c:v>nezistené</c:v>
                </c:pt>
              </c:strCache>
            </c:strRef>
          </c:cat>
          <c:val>
            <c:numRef>
              <c:f>'K2.1.4.1 Štruktúra VPM - ÚPSVR'!$N$6:$X$6</c:f>
              <c:numCache>
                <c:formatCode>0.00</c:formatCode>
                <c:ptCount val="11"/>
                <c:pt idx="0">
                  <c:v>5.18</c:v>
                </c:pt>
                <c:pt idx="1">
                  <c:v>38.22</c:v>
                </c:pt>
                <c:pt idx="2">
                  <c:v>25.41</c:v>
                </c:pt>
                <c:pt idx="3">
                  <c:v>21.07</c:v>
                </c:pt>
                <c:pt idx="4">
                  <c:v>5.66</c:v>
                </c:pt>
                <c:pt idx="5">
                  <c:v>1.72</c:v>
                </c:pt>
                <c:pt idx="6">
                  <c:v>0.39</c:v>
                </c:pt>
                <c:pt idx="7">
                  <c:v>0.83</c:v>
                </c:pt>
                <c:pt idx="8">
                  <c:v>1.42</c:v>
                </c:pt>
                <c:pt idx="9">
                  <c:v>0.05</c:v>
                </c:pt>
                <c:pt idx="10">
                  <c:v>0.05</c:v>
                </c:pt>
              </c:numCache>
            </c:numRef>
          </c:val>
          <c:extLst>
            <c:ext xmlns:c16="http://schemas.microsoft.com/office/drawing/2014/chart" uri="{C3380CC4-5D6E-409C-BE32-E72D297353CC}">
              <c16:uniqueId val="{00000014-C958-4394-BF45-BB7BA9CFE624}"/>
            </c:ext>
          </c:extLst>
        </c:ser>
        <c:dLbls>
          <c:showLegendKey val="0"/>
          <c:showVal val="0"/>
          <c:showCatName val="0"/>
          <c:showSerName val="0"/>
          <c:showPercent val="0"/>
          <c:showBubbleSize val="0"/>
        </c:dLbls>
        <c:gapWidth val="100"/>
        <c:axId val="631257896"/>
        <c:axId val="631258552"/>
      </c:barChart>
      <c:valAx>
        <c:axId val="631258552"/>
        <c:scaling>
          <c:orientation val="minMax"/>
        </c:scaling>
        <c:delete val="0"/>
        <c:axPos val="l"/>
        <c:majorGridlines/>
        <c:numFmt formatCode="0.00" sourceLinked="1"/>
        <c:majorTickMark val="out"/>
        <c:minorTickMark val="none"/>
        <c:tickLblPos val="nextTo"/>
        <c:crossAx val="631257896"/>
        <c:crosses val="autoZero"/>
        <c:crossBetween val="between"/>
      </c:valAx>
      <c:catAx>
        <c:axId val="631257896"/>
        <c:scaling>
          <c:orientation val="minMax"/>
        </c:scaling>
        <c:delete val="0"/>
        <c:axPos val="b"/>
        <c:numFmt formatCode="General" sourceLinked="1"/>
        <c:majorTickMark val="out"/>
        <c:minorTickMark val="none"/>
        <c:tickLblPos val="nextTo"/>
        <c:crossAx val="631258552"/>
        <c:crosses val="autoZero"/>
        <c:auto val="1"/>
        <c:lblAlgn val="ctr"/>
        <c:lblOffset val="100"/>
        <c:noMultiLvlLbl val="0"/>
      </c:catAx>
    </c:plotArea>
    <c:plotVisOnly val="1"/>
    <c:dispBlanksAs val="zero"/>
    <c:showDLblsOverMax val="0"/>
  </c:chart>
  <c:spPr>
    <a:ln>
      <a:noFill/>
    </a:ln>
  </c:spPr>
  <c:txPr>
    <a:bodyPr/>
    <a:lstStyle/>
    <a:p>
      <a:pPr>
        <a:defRPr sz="1050" baseline="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58801049868769"/>
          <c:y val="6.3156714678184317E-2"/>
          <c:w val="0.82851678740157475"/>
          <c:h val="0.83466374660575759"/>
        </c:manualLayout>
      </c:layout>
      <c:barChart>
        <c:barDir val="col"/>
        <c:grouping val="clustered"/>
        <c:varyColors val="0"/>
        <c:ser>
          <c:idx val="0"/>
          <c:order val="0"/>
          <c:invertIfNegative val="0"/>
          <c:dPt>
            <c:idx val="0"/>
            <c:invertIfNegative val="0"/>
            <c:bubble3D val="0"/>
            <c:spPr>
              <a:solidFill>
                <a:schemeClr val="tx1"/>
              </a:solidFill>
              <a:ln>
                <a:solidFill>
                  <a:schemeClr val="tx1"/>
                </a:solidFill>
              </a:ln>
            </c:spPr>
            <c:extLst>
              <c:ext xmlns:c16="http://schemas.microsoft.com/office/drawing/2014/chart" uri="{C3380CC4-5D6E-409C-BE32-E72D297353CC}">
                <c16:uniqueId val="{00000001-6B21-4A1C-A4E2-99314E876891}"/>
              </c:ext>
            </c:extLst>
          </c:dPt>
          <c:dPt>
            <c:idx val="1"/>
            <c:invertIfNegative val="0"/>
            <c:bubble3D val="0"/>
            <c:spPr>
              <a:solidFill>
                <a:srgbClr val="B7194A"/>
              </a:solidFill>
              <a:ln>
                <a:solidFill>
                  <a:srgbClr val="B7194A"/>
                </a:solidFill>
              </a:ln>
            </c:spPr>
            <c:extLst>
              <c:ext xmlns:c16="http://schemas.microsoft.com/office/drawing/2014/chart" uri="{C3380CC4-5D6E-409C-BE32-E72D297353CC}">
                <c16:uniqueId val="{00000003-6B21-4A1C-A4E2-99314E876891}"/>
              </c:ext>
            </c:extLst>
          </c:dPt>
          <c:dPt>
            <c:idx val="2"/>
            <c:invertIfNegative val="0"/>
            <c:bubble3D val="0"/>
            <c:spPr>
              <a:pattFill prst="dkDnDiag">
                <a:fgClr>
                  <a:srgbClr val="E85E86"/>
                </a:fgClr>
                <a:bgClr>
                  <a:sysClr val="window" lastClr="FFFFFF"/>
                </a:bgClr>
              </a:pattFill>
              <a:ln>
                <a:solidFill>
                  <a:srgbClr val="E85E86"/>
                </a:solidFill>
              </a:ln>
            </c:spPr>
            <c:extLst>
              <c:ext xmlns:c16="http://schemas.microsoft.com/office/drawing/2014/chart" uri="{C3380CC4-5D6E-409C-BE32-E72D297353CC}">
                <c16:uniqueId val="{00000005-6B21-4A1C-A4E2-99314E876891}"/>
              </c:ext>
            </c:extLst>
          </c:dPt>
          <c:dPt>
            <c:idx val="3"/>
            <c:invertIfNegative val="0"/>
            <c:bubble3D val="0"/>
            <c:spPr>
              <a:pattFill prst="lgCheck">
                <a:fgClr>
                  <a:srgbClr val="B7194A"/>
                </a:fgClr>
                <a:bgClr>
                  <a:sysClr val="window" lastClr="FFFFFF"/>
                </a:bgClr>
              </a:pattFill>
              <a:ln>
                <a:solidFill>
                  <a:srgbClr val="B7194A"/>
                </a:solidFill>
              </a:ln>
            </c:spPr>
            <c:extLst>
              <c:ext xmlns:c16="http://schemas.microsoft.com/office/drawing/2014/chart" uri="{C3380CC4-5D6E-409C-BE32-E72D297353CC}">
                <c16:uniqueId val="{00000007-6B21-4A1C-A4E2-99314E876891}"/>
              </c:ext>
            </c:extLst>
          </c:dPt>
          <c:dPt>
            <c:idx val="4"/>
            <c:invertIfNegative val="0"/>
            <c:bubble3D val="0"/>
            <c:spPr>
              <a:pattFill prst="pct80">
                <a:fgClr>
                  <a:sysClr val="windowText" lastClr="000000">
                    <a:lumMod val="65000"/>
                    <a:lumOff val="35000"/>
                  </a:sysClr>
                </a:fgClr>
                <a:bgClr>
                  <a:sysClr val="window" lastClr="FFFFFF"/>
                </a:bgClr>
              </a:pattFill>
              <a:ln>
                <a:solidFill>
                  <a:sysClr val="windowText" lastClr="000000">
                    <a:lumMod val="75000"/>
                    <a:lumOff val="25000"/>
                  </a:sysClr>
                </a:solidFill>
              </a:ln>
            </c:spPr>
            <c:extLst>
              <c:ext xmlns:c16="http://schemas.microsoft.com/office/drawing/2014/chart" uri="{C3380CC4-5D6E-409C-BE32-E72D297353CC}">
                <c16:uniqueId val="{00000009-6B21-4A1C-A4E2-99314E876891}"/>
              </c:ext>
            </c:extLst>
          </c:dPt>
          <c:dPt>
            <c:idx val="5"/>
            <c:invertIfNegative val="0"/>
            <c:bubble3D val="0"/>
            <c:spPr>
              <a:solidFill>
                <a:srgbClr val="E85E86"/>
              </a:solidFill>
              <a:ln>
                <a:solidFill>
                  <a:srgbClr val="E85E86"/>
                </a:solidFill>
              </a:ln>
            </c:spPr>
            <c:extLst>
              <c:ext xmlns:c16="http://schemas.microsoft.com/office/drawing/2014/chart" uri="{C3380CC4-5D6E-409C-BE32-E72D297353CC}">
                <c16:uniqueId val="{0000000B-6B21-4A1C-A4E2-99314E876891}"/>
              </c:ext>
            </c:extLst>
          </c:dPt>
          <c:dPt>
            <c:idx val="6"/>
            <c:invertIfNegative val="0"/>
            <c:bubble3D val="0"/>
            <c:spPr>
              <a:solidFill>
                <a:sysClr val="windowText" lastClr="000000">
                  <a:lumMod val="65000"/>
                  <a:lumOff val="35000"/>
                </a:sysClr>
              </a:solidFill>
              <a:ln>
                <a:solidFill>
                  <a:sysClr val="windowText" lastClr="000000">
                    <a:lumMod val="65000"/>
                    <a:lumOff val="35000"/>
                  </a:sysClr>
                </a:solidFill>
              </a:ln>
            </c:spPr>
            <c:extLst>
              <c:ext xmlns:c16="http://schemas.microsoft.com/office/drawing/2014/chart" uri="{C3380CC4-5D6E-409C-BE32-E72D297353CC}">
                <c16:uniqueId val="{0000000D-6B21-4A1C-A4E2-99314E876891}"/>
              </c:ext>
            </c:extLst>
          </c:dPt>
          <c:dPt>
            <c:idx val="7"/>
            <c:invertIfNegative val="0"/>
            <c:bubble3D val="0"/>
            <c:spPr>
              <a:pattFill prst="lgConfetti">
                <a:fgClr>
                  <a:srgbClr val="B7194A"/>
                </a:fgClr>
                <a:bgClr>
                  <a:sysClr val="window" lastClr="FFFFFF"/>
                </a:bgClr>
              </a:pattFill>
              <a:ln>
                <a:solidFill>
                  <a:srgbClr val="B7194A"/>
                </a:solidFill>
              </a:ln>
            </c:spPr>
            <c:extLst>
              <c:ext xmlns:c16="http://schemas.microsoft.com/office/drawing/2014/chart" uri="{C3380CC4-5D6E-409C-BE32-E72D297353CC}">
                <c16:uniqueId val="{0000000F-6B21-4A1C-A4E2-99314E876891}"/>
              </c:ext>
            </c:extLst>
          </c:dPt>
          <c:dPt>
            <c:idx val="8"/>
            <c:invertIfNegative val="0"/>
            <c:bubble3D val="0"/>
            <c:spPr>
              <a:pattFill prst="horzBrick">
                <a:fgClr>
                  <a:sysClr val="windowText" lastClr="000000">
                    <a:lumMod val="65000"/>
                    <a:lumOff val="35000"/>
                  </a:sysClr>
                </a:fgClr>
                <a:bgClr>
                  <a:sysClr val="window" lastClr="FFFFFF"/>
                </a:bgClr>
              </a:pattFill>
              <a:ln w="15875">
                <a:solidFill>
                  <a:sysClr val="windowText" lastClr="000000">
                    <a:lumMod val="65000"/>
                    <a:lumOff val="35000"/>
                  </a:sysClr>
                </a:solidFill>
              </a:ln>
            </c:spPr>
            <c:extLst>
              <c:ext xmlns:c16="http://schemas.microsoft.com/office/drawing/2014/chart" uri="{C3380CC4-5D6E-409C-BE32-E72D297353CC}">
                <c16:uniqueId val="{00000011-6B21-4A1C-A4E2-99314E876891}"/>
              </c:ext>
            </c:extLst>
          </c:dPt>
          <c:dPt>
            <c:idx val="9"/>
            <c:invertIfNegative val="0"/>
            <c:bubble3D val="0"/>
            <c:spPr>
              <a:pattFill prst="dkVert">
                <a:fgClr>
                  <a:srgbClr val="E02C64"/>
                </a:fgClr>
                <a:bgClr>
                  <a:sysClr val="window" lastClr="FFFFFF"/>
                </a:bgClr>
              </a:pattFill>
              <a:ln>
                <a:solidFill>
                  <a:srgbClr val="E02C64"/>
                </a:solidFill>
              </a:ln>
            </c:spPr>
            <c:extLst>
              <c:ext xmlns:c16="http://schemas.microsoft.com/office/drawing/2014/chart" uri="{C3380CC4-5D6E-409C-BE32-E72D297353CC}">
                <c16:uniqueId val="{00000013-6B21-4A1C-A4E2-99314E876891}"/>
              </c:ext>
            </c:extLst>
          </c:dPt>
          <c:dLbls>
            <c:dLbl>
              <c:idx val="0"/>
              <c:layout>
                <c:manualLayout>
                  <c:x val="-4.6311811023622045E-3"/>
                  <c:y val="-0.16301416704856059"/>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6B21-4A1C-A4E2-99314E876891}"/>
                </c:ext>
              </c:extLst>
            </c:dLbl>
            <c:dLbl>
              <c:idx val="1"/>
              <c:layout>
                <c:manualLayout>
                  <c:x val="-1.6920524934383202E-3"/>
                  <c:y val="-0.14775913156175258"/>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6B21-4A1C-A4E2-99314E876891}"/>
                </c:ext>
              </c:extLst>
            </c:dLbl>
            <c:dLbl>
              <c:idx val="2"/>
              <c:layout>
                <c:manualLayout>
                  <c:x val="-1.7474855643044619E-3"/>
                  <c:y val="-8.9877945644276466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6B21-4A1C-A4E2-99314E876891}"/>
                </c:ext>
              </c:extLst>
            </c:dLbl>
            <c:dLbl>
              <c:idx val="3"/>
              <c:layout>
                <c:manualLayout>
                  <c:x val="-9.9940787401574804E-3"/>
                  <c:y val="-5.1005221117687974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6B21-4A1C-A4E2-99314E876891}"/>
                </c:ext>
              </c:extLst>
            </c:dLbl>
            <c:dLbl>
              <c:idx val="4"/>
              <c:layout>
                <c:manualLayout>
                  <c:x val="-1.4755779527559056E-2"/>
                  <c:y val="-0.10085725583382858"/>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6B21-4A1C-A4E2-99314E876891}"/>
                </c:ext>
              </c:extLst>
            </c:dLbl>
            <c:dLbl>
              <c:idx val="5"/>
              <c:layout>
                <c:manualLayout>
                  <c:x val="-1.5591811023622046E-3"/>
                  <c:y val="-8.8982508247264669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6B21-4A1C-A4E2-99314E876891}"/>
                </c:ext>
              </c:extLst>
            </c:dLbl>
            <c:dLbl>
              <c:idx val="6"/>
              <c:layout>
                <c:manualLayout>
                  <c:x val="-8.3441889763780312E-3"/>
                  <c:y val="-3.6296876194639664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6B21-4A1C-A4E2-99314E876891}"/>
                </c:ext>
              </c:extLst>
            </c:dLbl>
            <c:dLbl>
              <c:idx val="7"/>
              <c:layout>
                <c:manualLayout>
                  <c:x val="-1.4973312335958083E-2"/>
                  <c:y val="-4.6650224516034726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6B21-4A1C-A4E2-99314E876891}"/>
                </c:ext>
              </c:extLst>
            </c:dLbl>
            <c:dLbl>
              <c:idx val="8"/>
              <c:layout>
                <c:manualLayout>
                  <c:x val="8.8424146981611648E-4"/>
                  <c:y val="-1.3725896715588163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6B21-4A1C-A4E2-99314E876891}"/>
                </c:ext>
              </c:extLst>
            </c:dLbl>
            <c:dLbl>
              <c:idx val="9"/>
              <c:layout>
                <c:manualLayout>
                  <c:x val="1.3250183727032557E-3"/>
                  <c:y val="-3.1199825134069353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6B21-4A1C-A4E2-99314E876891}"/>
                </c:ext>
              </c:extLst>
            </c:dLbl>
            <c:spPr>
              <a:noFill/>
              <a:ln>
                <a:noFill/>
              </a:ln>
              <a:effectLst/>
            </c:sp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ext>
            </c:extLst>
          </c:dLbls>
          <c:cat>
            <c:strRef>
              <c:f>'K2.1.4.1 Štruktúra VPM - ÚPSVR'!$M$39:$V$39</c:f>
              <c:strCache>
                <c:ptCount val="10"/>
                <c:pt idx="0">
                  <c:v>ISCO 0</c:v>
                </c:pt>
                <c:pt idx="1">
                  <c:v>ISCO 1</c:v>
                </c:pt>
                <c:pt idx="2">
                  <c:v>ISCO 2</c:v>
                </c:pt>
                <c:pt idx="3">
                  <c:v>ISCO 3</c:v>
                </c:pt>
                <c:pt idx="4">
                  <c:v>ISCO 4</c:v>
                </c:pt>
                <c:pt idx="5">
                  <c:v>ISCO 5</c:v>
                </c:pt>
                <c:pt idx="6">
                  <c:v>ISCO 6</c:v>
                </c:pt>
                <c:pt idx="7">
                  <c:v>ISCO 7</c:v>
                </c:pt>
                <c:pt idx="8">
                  <c:v>ISCO 8</c:v>
                </c:pt>
                <c:pt idx="9">
                  <c:v>ISCO 9</c:v>
                </c:pt>
              </c:strCache>
            </c:strRef>
          </c:cat>
          <c:val>
            <c:numRef>
              <c:f>'K2.1.4.1 Štruktúra VPM - ÚPSVR'!$M$40:$V$40</c:f>
              <c:numCache>
                <c:formatCode>0.00</c:formatCode>
                <c:ptCount val="10"/>
                <c:pt idx="0">
                  <c:v>0</c:v>
                </c:pt>
                <c:pt idx="1">
                  <c:v>0.36</c:v>
                </c:pt>
                <c:pt idx="2">
                  <c:v>3.22</c:v>
                </c:pt>
                <c:pt idx="3">
                  <c:v>2.2599999999999998</c:v>
                </c:pt>
                <c:pt idx="4">
                  <c:v>2.68</c:v>
                </c:pt>
                <c:pt idx="5">
                  <c:v>8.26</c:v>
                </c:pt>
                <c:pt idx="6">
                  <c:v>0.74</c:v>
                </c:pt>
                <c:pt idx="7">
                  <c:v>18.03</c:v>
                </c:pt>
                <c:pt idx="8">
                  <c:v>51.36</c:v>
                </c:pt>
                <c:pt idx="9">
                  <c:v>13.09</c:v>
                </c:pt>
              </c:numCache>
            </c:numRef>
          </c:val>
          <c:extLst>
            <c:ext xmlns:c16="http://schemas.microsoft.com/office/drawing/2014/chart" uri="{C3380CC4-5D6E-409C-BE32-E72D297353CC}">
              <c16:uniqueId val="{00000014-6B21-4A1C-A4E2-99314E876891}"/>
            </c:ext>
          </c:extLst>
        </c:ser>
        <c:dLbls>
          <c:showLegendKey val="0"/>
          <c:showVal val="0"/>
          <c:showCatName val="0"/>
          <c:showSerName val="0"/>
          <c:showPercent val="0"/>
          <c:showBubbleSize val="0"/>
        </c:dLbls>
        <c:gapWidth val="100"/>
        <c:axId val="409633480"/>
        <c:axId val="409630856"/>
      </c:barChart>
      <c:valAx>
        <c:axId val="409630856"/>
        <c:scaling>
          <c:orientation val="minMax"/>
        </c:scaling>
        <c:delete val="0"/>
        <c:axPos val="l"/>
        <c:majorGridlines/>
        <c:numFmt formatCode="0.00" sourceLinked="1"/>
        <c:majorTickMark val="out"/>
        <c:minorTickMark val="none"/>
        <c:tickLblPos val="nextTo"/>
        <c:crossAx val="409633480"/>
        <c:crosses val="autoZero"/>
        <c:crossBetween val="between"/>
      </c:valAx>
      <c:catAx>
        <c:axId val="409633480"/>
        <c:scaling>
          <c:orientation val="minMax"/>
        </c:scaling>
        <c:delete val="0"/>
        <c:axPos val="b"/>
        <c:numFmt formatCode="General" sourceLinked="1"/>
        <c:majorTickMark val="out"/>
        <c:minorTickMark val="none"/>
        <c:tickLblPos val="nextTo"/>
        <c:crossAx val="409630856"/>
        <c:crosses val="autoZero"/>
        <c:auto val="1"/>
        <c:lblAlgn val="ctr"/>
        <c:lblOffset val="100"/>
        <c:noMultiLvlLbl val="0"/>
      </c:catAx>
    </c:plotArea>
    <c:plotVisOnly val="1"/>
    <c:dispBlanksAs val="zero"/>
    <c:showDLblsOverMax val="0"/>
  </c:chart>
  <c:spPr>
    <a:ln>
      <a:noFill/>
    </a:ln>
  </c:spPr>
  <c:txPr>
    <a:bodyPr/>
    <a:lstStyle/>
    <a:p>
      <a:pPr>
        <a:defRPr baseline="0">
          <a:latin typeface="Arial Narrow" panose="020B0606020202030204" pitchFamily="34" charset="0"/>
        </a:defRPr>
      </a:pPr>
      <a:endParaRPr lang="sk-SK"/>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567124378563029E-2"/>
          <c:y val="7.7276518517276641E-2"/>
          <c:w val="0.89366167152543885"/>
          <c:h val="0.71908548068916567"/>
        </c:manualLayout>
      </c:layout>
      <c:lineChart>
        <c:grouping val="standard"/>
        <c:varyColors val="0"/>
        <c:ser>
          <c:idx val="0"/>
          <c:order val="0"/>
          <c:tx>
            <c:strRef>
              <c:f>'K2.2.1 Mzdy'!$K$26</c:f>
              <c:strCache>
                <c:ptCount val="1"/>
                <c:pt idx="0">
                  <c:v>Priemerná mesačná mzda nominálna</c:v>
                </c:pt>
              </c:strCache>
            </c:strRef>
          </c:tx>
          <c:spPr>
            <a:ln w="25400">
              <a:solidFill>
                <a:srgbClr val="B7194A"/>
              </a:solidFill>
            </a:ln>
          </c:spPr>
          <c:marker>
            <c:symbol val="triangle"/>
            <c:size val="8"/>
            <c:spPr>
              <a:solidFill>
                <a:srgbClr val="B7194A"/>
              </a:solidFill>
              <a:ln>
                <a:solidFill>
                  <a:srgbClr val="B7194A"/>
                </a:solidFill>
              </a:ln>
            </c:spPr>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'K2.2.1 Mzdy'!$L$25:$AA$25</c:f>
              <c:strCach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strCache>
            </c:strRef>
          </c:cat>
          <c:val>
            <c:numRef>
              <c:f>'K2.2.1 Mzdy'!$L$26:$AA$26</c:f>
              <c:numCache>
                <c:formatCode>General</c:formatCode>
                <c:ptCount val="16"/>
                <c:pt idx="0">
                  <c:v>103.2</c:v>
                </c:pt>
                <c:pt idx="1">
                  <c:v>102.2</c:v>
                </c:pt>
                <c:pt idx="2">
                  <c:v>102.4</c:v>
                </c:pt>
                <c:pt idx="3">
                  <c:v>102.4</c:v>
                </c:pt>
                <c:pt idx="4">
                  <c:v>104.1</c:v>
                </c:pt>
                <c:pt idx="5">
                  <c:v>102.9</c:v>
                </c:pt>
                <c:pt idx="6">
                  <c:v>103.3</c:v>
                </c:pt>
                <c:pt idx="7">
                  <c:v>104.6</c:v>
                </c:pt>
                <c:pt idx="8">
                  <c:v>106.2</c:v>
                </c:pt>
                <c:pt idx="9">
                  <c:v>107.8</c:v>
                </c:pt>
                <c:pt idx="10">
                  <c:v>103.8</c:v>
                </c:pt>
                <c:pt idx="11">
                  <c:v>106.9</c:v>
                </c:pt>
                <c:pt idx="12">
                  <c:v>107.7</c:v>
                </c:pt>
                <c:pt idx="13">
                  <c:v>109.7</c:v>
                </c:pt>
                <c:pt idx="14">
                  <c:v>106.6</c:v>
                </c:pt>
                <c:pt idx="15" formatCode="0.0">
                  <c:v>106.3</c:v>
                </c:pt>
              </c:numCache>
            </c:numRef>
          </c:val>
          <c:smooth val="0"/>
          <c:extLst>
            <c:ext xmlns:c16="http://schemas.microsoft.com/office/drawing/2014/chart" uri="{C3380CC4-5D6E-409C-BE32-E72D297353CC}">
              <c16:uniqueId val="{00000010-E7FB-4E61-8968-45B80DC2EF88}"/>
            </c:ext>
          </c:extLst>
        </c:ser>
        <c:ser>
          <c:idx val="1"/>
          <c:order val="1"/>
          <c:tx>
            <c:strRef>
              <c:f>'K2.2.1 Mzdy'!$K$27</c:f>
              <c:strCache>
                <c:ptCount val="1"/>
                <c:pt idx="0">
                  <c:v>Priemerná mesačná mzda reálna</c:v>
                </c:pt>
              </c:strCache>
            </c:strRef>
          </c:tx>
          <c:spPr>
            <a:ln w="25400">
              <a:solidFill>
                <a:schemeClr val="tx1">
                  <a:lumMod val="75000"/>
                  <a:lumOff val="25000"/>
                </a:schemeClr>
              </a:solidFill>
            </a:ln>
          </c:spPr>
          <c:marker>
            <c:symbol val="square"/>
            <c:size val="8"/>
            <c:spPr>
              <a:solidFill>
                <a:schemeClr val="tx1">
                  <a:lumMod val="65000"/>
                  <a:lumOff val="35000"/>
                </a:schemeClr>
              </a:solidFill>
              <a:ln>
                <a:solidFill>
                  <a:schemeClr val="tx1">
                    <a:lumMod val="75000"/>
                    <a:lumOff val="25000"/>
                  </a:schemeClr>
                </a:solidFill>
              </a:ln>
            </c:spPr>
          </c:marker>
          <c:dLbls>
            <c:dLbl>
              <c:idx val="10"/>
              <c:dLblPos val="l"/>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8D4-43F5-90B8-D58312D7109B}"/>
                </c:ext>
              </c:extLst>
            </c:dLbl>
            <c:dLbl>
              <c:idx val="1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8D4-43F5-90B8-D58312D7109B}"/>
                </c:ext>
              </c:extLst>
            </c:dLbl>
            <c:dLbl>
              <c:idx val="12"/>
              <c:layout>
                <c:manualLayout>
                  <c:x val="-6.257449898091301E-2"/>
                  <c:y val="-2.270147559591373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8D4-43F5-90B8-D58312D7109B}"/>
                </c:ext>
              </c:extLst>
            </c:dLbl>
            <c:dLbl>
              <c:idx val="14"/>
              <c:layout>
                <c:manualLayout>
                  <c:x val="-6.8373028128645352E-3"/>
                  <c:y val="-4.23002476803075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9D5-426D-B818-01AF2189ADE2}"/>
                </c:ext>
              </c:extLst>
            </c:dLbl>
            <c:spPr>
              <a:noFill/>
              <a:ln>
                <a:noFill/>
              </a:ln>
              <a:effectLst/>
            </c:sp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'K2.2.1 Mzdy'!$L$25:$AA$25</c:f>
              <c:strCach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strCache>
            </c:strRef>
          </c:cat>
          <c:val>
            <c:numRef>
              <c:f>'K2.2.1 Mzdy'!$L$27:$AA$27</c:f>
              <c:numCache>
                <c:formatCode>General</c:formatCode>
                <c:ptCount val="16"/>
                <c:pt idx="0">
                  <c:v>102.2</c:v>
                </c:pt>
                <c:pt idx="1">
                  <c:v>98.4</c:v>
                </c:pt>
                <c:pt idx="2">
                  <c:v>98.8</c:v>
                </c:pt>
                <c:pt idx="3">
                  <c:v>101</c:v>
                </c:pt>
                <c:pt idx="4">
                  <c:v>104.2</c:v>
                </c:pt>
                <c:pt idx="5">
                  <c:v>103.2</c:v>
                </c:pt>
                <c:pt idx="6">
                  <c:v>103.8</c:v>
                </c:pt>
                <c:pt idx="7">
                  <c:v>103.3</c:v>
                </c:pt>
                <c:pt idx="8">
                  <c:v>103.6</c:v>
                </c:pt>
                <c:pt idx="9">
                  <c:v>105</c:v>
                </c:pt>
                <c:pt idx="10">
                  <c:v>101.9</c:v>
                </c:pt>
                <c:pt idx="11">
                  <c:v>103.6</c:v>
                </c:pt>
                <c:pt idx="12">
                  <c:v>95.5</c:v>
                </c:pt>
                <c:pt idx="13">
                  <c:v>99.3</c:v>
                </c:pt>
                <c:pt idx="14">
                  <c:v>103.7</c:v>
                </c:pt>
                <c:pt idx="15" formatCode="0.0">
                  <c:v>102.2</c:v>
                </c:pt>
              </c:numCache>
            </c:numRef>
          </c:val>
          <c:smooth val="0"/>
          <c:extLst>
            <c:ext xmlns:c16="http://schemas.microsoft.com/office/drawing/2014/chart" uri="{C3380CC4-5D6E-409C-BE32-E72D297353CC}">
              <c16:uniqueId val="{00000020-E7FB-4E61-8968-45B80DC2EF88}"/>
            </c:ext>
          </c:extLst>
        </c:ser>
        <c:dLbls>
          <c:showLegendKey val="0"/>
          <c:showVal val="0"/>
          <c:showCatName val="0"/>
          <c:showSerName val="0"/>
          <c:showPercent val="0"/>
          <c:showBubbleSize val="0"/>
        </c:dLbls>
        <c:marker val="1"/>
        <c:smooth val="0"/>
        <c:axId val="354961416"/>
        <c:axId val="354961808"/>
      </c:lineChart>
      <c:catAx>
        <c:axId val="354961416"/>
        <c:scaling>
          <c:orientation val="minMax"/>
        </c:scaling>
        <c:delete val="0"/>
        <c:axPos val="b"/>
        <c:numFmt formatCode="General" sourceLinked="1"/>
        <c:majorTickMark val="out"/>
        <c:minorTickMark val="none"/>
        <c:tickLblPos val="nextTo"/>
        <c:txPr>
          <a:bodyPr rot="0" vert="horz"/>
          <a:lstStyle/>
          <a:p>
            <a:pPr>
              <a:defRPr/>
            </a:pPr>
            <a:endParaRPr lang="sk-SK"/>
          </a:p>
        </c:txPr>
        <c:crossAx val="354961808"/>
        <c:crossesAt val="94"/>
        <c:auto val="0"/>
        <c:lblAlgn val="ctr"/>
        <c:lblOffset val="100"/>
        <c:noMultiLvlLbl val="0"/>
      </c:catAx>
      <c:valAx>
        <c:axId val="354961808"/>
        <c:scaling>
          <c:orientation val="minMax"/>
          <c:max val="111"/>
          <c:min val="95"/>
        </c:scaling>
        <c:delete val="0"/>
        <c:axPos val="l"/>
        <c:majorGridlines>
          <c:spPr>
            <a:ln w="3175">
              <a:solidFill>
                <a:schemeClr val="tx1">
                  <a:alpha val="38000"/>
                </a:schemeClr>
              </a:solidFill>
              <a:prstDash val="sysDot"/>
            </a:ln>
          </c:spPr>
        </c:majorGridlines>
        <c:title>
          <c:tx>
            <c:rich>
              <a:bodyPr/>
              <a:lstStyle/>
              <a:p>
                <a:pPr>
                  <a:defRPr/>
                </a:pPr>
                <a:r>
                  <a:rPr lang="sk-SK"/>
                  <a:t>predchádzajúci rok = 100</a:t>
                </a:r>
              </a:p>
            </c:rich>
          </c:tx>
          <c:layout>
            <c:manualLayout>
              <c:xMode val="edge"/>
              <c:yMode val="edge"/>
              <c:x val="5.5764340568909563E-3"/>
              <c:y val="0.18456397639445407"/>
            </c:manualLayout>
          </c:layout>
          <c:overlay val="0"/>
        </c:title>
        <c:numFmt formatCode="##,#0\.0" sourceLinked="0"/>
        <c:majorTickMark val="out"/>
        <c:minorTickMark val="none"/>
        <c:tickLblPos val="nextTo"/>
        <c:crossAx val="354961416"/>
        <c:crosses val="autoZero"/>
        <c:crossBetween val="between"/>
        <c:majorUnit val="2"/>
      </c:valAx>
    </c:plotArea>
    <c:legend>
      <c:legendPos val="r"/>
      <c:layout>
        <c:manualLayout>
          <c:xMode val="edge"/>
          <c:yMode val="edge"/>
          <c:x val="0.12824974867743114"/>
          <c:y val="0.89933026828022256"/>
          <c:w val="0.83015670701474276"/>
          <c:h val="7.0469798657718324E-2"/>
        </c:manualLayout>
      </c:layout>
      <c:overlay val="0"/>
    </c:legend>
    <c:plotVisOnly val="1"/>
    <c:dispBlanksAs val="gap"/>
    <c:showDLblsOverMax val="0"/>
  </c:chart>
  <c:spPr>
    <a:ln>
      <a:noFill/>
    </a:ln>
  </c:spPr>
  <c:txPr>
    <a:bodyPr/>
    <a:lstStyle/>
    <a:p>
      <a:pPr>
        <a:defRPr baseline="0">
          <a:latin typeface="Arial Narrow" panose="020B0606020202030204" pitchFamily="34" charset="0"/>
        </a:defRPr>
      </a:pPr>
      <a:endParaRPr lang="sk-SK"/>
    </a:p>
  </c:txPr>
  <c:printSettings>
    <c:headerFooter/>
    <c:pageMargins b="0.75" l="0.7" r="0.7" t="0.75" header="0.3" footer="0.3"/>
    <c:pageSetup/>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B7194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Arial Narrow" panose="020B0606020202030204" pitchFamily="34" charset="0"/>
                    <a:ea typeface="+mn-ea"/>
                    <a:cs typeface="+mn-cs"/>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'K2.2.1 Mzdy'!$G$4:$G$15</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'K2.2.1 Mzdy'!$H$4:$H$15</c:f>
              <c:numCache>
                <c:formatCode>#,##0</c:formatCode>
                <c:ptCount val="12"/>
                <c:pt idx="0">
                  <c:v>858</c:v>
                </c:pt>
                <c:pt idx="1">
                  <c:v>883</c:v>
                </c:pt>
                <c:pt idx="2">
                  <c:v>912</c:v>
                </c:pt>
                <c:pt idx="3">
                  <c:v>954</c:v>
                </c:pt>
                <c:pt idx="4">
                  <c:v>1013</c:v>
                </c:pt>
                <c:pt idx="5">
                  <c:v>1092</c:v>
                </c:pt>
                <c:pt idx="6">
                  <c:v>1133</c:v>
                </c:pt>
                <c:pt idx="7">
                  <c:v>1211</c:v>
                </c:pt>
                <c:pt idx="8">
                  <c:v>1304</c:v>
                </c:pt>
                <c:pt idx="9" formatCode="General">
                  <c:v>1430</c:v>
                </c:pt>
                <c:pt idx="10" formatCode="General">
                  <c:v>1524</c:v>
                </c:pt>
                <c:pt idx="11" formatCode="General">
                  <c:v>1620</c:v>
                </c:pt>
              </c:numCache>
            </c:numRef>
          </c:val>
          <c:extLst>
            <c:ext xmlns:c16="http://schemas.microsoft.com/office/drawing/2014/chart" uri="{C3380CC4-5D6E-409C-BE32-E72D297353CC}">
              <c16:uniqueId val="{00000000-952E-4F54-98C2-CB6D33A58695}"/>
            </c:ext>
          </c:extLst>
        </c:ser>
        <c:dLbls>
          <c:showLegendKey val="0"/>
          <c:showVal val="0"/>
          <c:showCatName val="0"/>
          <c:showSerName val="0"/>
          <c:showPercent val="0"/>
          <c:showBubbleSize val="0"/>
        </c:dLbls>
        <c:gapWidth val="80"/>
        <c:overlap val="25"/>
        <c:axId val="1002823184"/>
        <c:axId val="1002813616"/>
      </c:barChart>
      <c:catAx>
        <c:axId val="1002823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1002813616"/>
        <c:crosses val="autoZero"/>
        <c:auto val="1"/>
        <c:lblAlgn val="ctr"/>
        <c:lblOffset val="100"/>
        <c:noMultiLvlLbl val="0"/>
      </c:catAx>
      <c:valAx>
        <c:axId val="1002813616"/>
        <c:scaling>
          <c:orientation val="minMax"/>
        </c:scaling>
        <c:delete val="0"/>
        <c:axPos val="l"/>
        <c:majorGridlines>
          <c:spPr>
            <a:ln w="317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100282318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00">
          <a:latin typeface="Arial Narrow" panose="020B0606020202030204" pitchFamily="34" charset="0"/>
        </a:defRPr>
      </a:pPr>
      <a:endParaRPr lang="sk-S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8">
  <a:schemeClr val="accent5"/>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45244</xdr:colOff>
      <xdr:row>1</xdr:row>
      <xdr:rowOff>28575</xdr:rowOff>
    </xdr:from>
    <xdr:to>
      <xdr:col>6</xdr:col>
      <xdr:colOff>35719</xdr:colOff>
      <xdr:row>14</xdr:row>
      <xdr:rowOff>140970</xdr:rowOff>
    </xdr:to>
    <xdr:graphicFrame macro="">
      <xdr:nvGraphicFramePr>
        <xdr:cNvPr id="2" name="Graf 1" title="Vývoj hrubého domáceho produktu v stálych a bežných cenách v rokoch 2014 - 2025">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1854</xdr:colOff>
      <xdr:row>23</xdr:row>
      <xdr:rowOff>198968</xdr:rowOff>
    </xdr:from>
    <xdr:to>
      <xdr:col>6</xdr:col>
      <xdr:colOff>47625</xdr:colOff>
      <xdr:row>59</xdr:row>
      <xdr:rowOff>202406</xdr:rowOff>
    </xdr:to>
    <xdr:graphicFrame macro="">
      <xdr:nvGraphicFramePr>
        <xdr:cNvPr id="2" name="Graf 1" title="Graf 1.2 Veková štruktúra obyvateľstva SR, 2016 a 2025">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83</xdr:row>
      <xdr:rowOff>77612</xdr:rowOff>
    </xdr:from>
    <xdr:to>
      <xdr:col>3</xdr:col>
      <xdr:colOff>6953</xdr:colOff>
      <xdr:row>98</xdr:row>
      <xdr:rowOff>141111</xdr:rowOff>
    </xdr:to>
    <xdr:pic>
      <xdr:nvPicPr>
        <xdr:cNvPr id="2" name="Obrázok 1" title="obrázok Index starnutia v roku 2025 v okresoch SR"/>
        <xdr:cNvPicPr>
          <a:picLocks noChangeAspect="1"/>
        </xdr:cNvPicPr>
      </xdr:nvPicPr>
      <xdr:blipFill>
        <a:blip xmlns:r="http://schemas.openxmlformats.org/officeDocument/2006/relationships" r:embed="rId1"/>
        <a:stretch>
          <a:fillRect/>
        </a:stretch>
      </xdr:blipFill>
      <xdr:spPr>
        <a:xfrm>
          <a:off x="635000" y="17892890"/>
          <a:ext cx="5321903" cy="2709332"/>
        </a:xfrm>
        <a:prstGeom prst="rect">
          <a:avLst/>
        </a:prstGeom>
      </xdr:spPr>
    </xdr:pic>
    <xdr:clientData/>
  </xdr:twoCellAnchor>
  <xdr:twoCellAnchor editAs="oneCell">
    <xdr:from>
      <xdr:col>0</xdr:col>
      <xdr:colOff>40492</xdr:colOff>
      <xdr:row>103</xdr:row>
      <xdr:rowOff>56443</xdr:rowOff>
    </xdr:from>
    <xdr:to>
      <xdr:col>3</xdr:col>
      <xdr:colOff>705556</xdr:colOff>
      <xdr:row>119</xdr:row>
      <xdr:rowOff>112888</xdr:rowOff>
    </xdr:to>
    <xdr:pic>
      <xdr:nvPicPr>
        <xdr:cNvPr id="5" name="Obrázok 4" title="Hrubá miera prirodzeného prírastku obyvateľstva v roku 2025 v okresoch SR"/>
        <xdr:cNvPicPr>
          <a:picLocks noChangeAspect="1"/>
        </xdr:cNvPicPr>
      </xdr:nvPicPr>
      <xdr:blipFill>
        <a:blip xmlns:r="http://schemas.openxmlformats.org/officeDocument/2006/relationships" r:embed="rId2"/>
        <a:stretch>
          <a:fillRect/>
        </a:stretch>
      </xdr:blipFill>
      <xdr:spPr>
        <a:xfrm>
          <a:off x="682548" y="21399499"/>
          <a:ext cx="6006119" cy="28786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171450</xdr:rowOff>
    </xdr:from>
    <xdr:to>
      <xdr:col>4</xdr:col>
      <xdr:colOff>838200</xdr:colOff>
      <xdr:row>19</xdr:row>
      <xdr:rowOff>158750</xdr:rowOff>
    </xdr:to>
    <xdr:graphicFrame macro="">
      <xdr:nvGraphicFramePr>
        <xdr:cNvPr id="4" name="Graf 3" title="Graf 2.1 Bilancia ekonomickej aktivity obyvateľov SR vo veku 15 a viac rokov (priemer v roku 2025)">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0.69878</cdr:x>
      <cdr:y>0.70722</cdr:y>
    </cdr:from>
    <cdr:to>
      <cdr:x>0.82904</cdr:x>
      <cdr:y>0.88973</cdr:y>
    </cdr:to>
    <cdr:sp macro="" textlink="">
      <cdr:nvSpPr>
        <cdr:cNvPr id="2" name="BlokTextu 1"/>
        <cdr:cNvSpPr txBox="1"/>
      </cdr:nvSpPr>
      <cdr:spPr>
        <a:xfrm xmlns:a="http://schemas.openxmlformats.org/drawingml/2006/main">
          <a:off x="4905375" y="35433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sk-SK" sz="1100"/>
        </a:p>
      </cdr:txBody>
    </cdr:sp>
  </cdr:relSizeAnchor>
  <cdr:relSizeAnchor xmlns:cdr="http://schemas.openxmlformats.org/drawingml/2006/chartDrawing">
    <cdr:from>
      <cdr:x>0.78407</cdr:x>
      <cdr:y>0.32802</cdr:y>
    </cdr:from>
    <cdr:to>
      <cdr:x>0.97664</cdr:x>
      <cdr:y>0.45916</cdr:y>
    </cdr:to>
    <cdr:sp macro="" textlink="">
      <cdr:nvSpPr>
        <cdr:cNvPr id="3" name="BlokTextu 2"/>
        <cdr:cNvSpPr txBox="1"/>
      </cdr:nvSpPr>
      <cdr:spPr>
        <a:xfrm xmlns:a="http://schemas.openxmlformats.org/drawingml/2006/main">
          <a:off x="3978113" y="1156024"/>
          <a:ext cx="977033" cy="46217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sk-SK" sz="1000" b="1">
              <a:latin typeface="Arial Narrow" panose="020B0606020202030204" pitchFamily="34" charset="0"/>
              <a:cs typeface="Times New Roman" panose="02020603050405020304" pitchFamily="18" charset="0"/>
            </a:rPr>
            <a:t>Ekonomicky </a:t>
          </a:r>
        </a:p>
        <a:p xmlns:a="http://schemas.openxmlformats.org/drawingml/2006/main">
          <a:pPr algn="ctr"/>
          <a:r>
            <a:rPr lang="sk-SK" sz="1000" b="1">
              <a:latin typeface="Arial Narrow" panose="020B0606020202030204" pitchFamily="34" charset="0"/>
              <a:cs typeface="Times New Roman" panose="02020603050405020304" pitchFamily="18" charset="0"/>
            </a:rPr>
            <a:t>aktívne obyvateľstvo </a:t>
          </a:r>
        </a:p>
      </cdr:txBody>
    </cdr:sp>
  </cdr:relSizeAnchor>
  <cdr:relSizeAnchor xmlns:cdr="http://schemas.openxmlformats.org/drawingml/2006/chartDrawing">
    <cdr:from>
      <cdr:x>0.19281</cdr:x>
      <cdr:y>0.27217</cdr:y>
    </cdr:from>
    <cdr:to>
      <cdr:x>0.32307</cdr:x>
      <cdr:y>0.39615</cdr:y>
    </cdr:to>
    <cdr:sp macro="" textlink="">
      <cdr:nvSpPr>
        <cdr:cNvPr id="4" name="BlokTextu 3"/>
        <cdr:cNvSpPr txBox="1"/>
      </cdr:nvSpPr>
      <cdr:spPr>
        <a:xfrm xmlns:a="http://schemas.openxmlformats.org/drawingml/2006/main">
          <a:off x="1023710" y="977440"/>
          <a:ext cx="691590" cy="44524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sk-SK" sz="1000" b="1">
              <a:latin typeface="Arial Narrow" panose="020B0606020202030204" pitchFamily="34" charset="0"/>
              <a:cs typeface="Times New Roman" panose="02020603050405020304" pitchFamily="18" charset="0"/>
            </a:rPr>
            <a:t>Osoby mimo trhu práce</a:t>
          </a:r>
        </a:p>
        <a:p xmlns:a="http://schemas.openxmlformats.org/drawingml/2006/main">
          <a:pPr algn="ctr"/>
          <a:r>
            <a:rPr lang="sk-SK" sz="1000" b="1">
              <a:latin typeface="Arial Narrow" panose="020B0606020202030204" pitchFamily="34" charset="0"/>
              <a:cs typeface="Times New Roman" panose="02020603050405020304" pitchFamily="18" charset="0"/>
            </a:rPr>
            <a:t> od 15 rokov  </a:t>
          </a:r>
        </a:p>
      </cdr:txBody>
    </cdr:sp>
  </cdr:relSizeAnchor>
</c:userShapes>
</file>

<file path=xl/drawings/drawing6.xml><?xml version="1.0" encoding="utf-8"?>
<xdr:wsDr xmlns:xdr="http://schemas.openxmlformats.org/drawingml/2006/spreadsheetDrawing" xmlns:a="http://schemas.openxmlformats.org/drawingml/2006/main">
  <xdr:twoCellAnchor>
    <xdr:from>
      <xdr:col>1</xdr:col>
      <xdr:colOff>23397</xdr:colOff>
      <xdr:row>0</xdr:row>
      <xdr:rowOff>165355</xdr:rowOff>
    </xdr:from>
    <xdr:to>
      <xdr:col>11</xdr:col>
      <xdr:colOff>493958</xdr:colOff>
      <xdr:row>15</xdr:row>
      <xdr:rowOff>129190</xdr:rowOff>
    </xdr:to>
    <xdr:graphicFrame macro="">
      <xdr:nvGraphicFramePr>
        <xdr:cNvPr id="2" name="Graf 1" title="Graf 2.2 Počet zamestnávateľov evidovaných v Sociálnej poisťovni v rokoch 2024 a 2025">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30456</xdr:colOff>
      <xdr:row>18</xdr:row>
      <xdr:rowOff>155664</xdr:rowOff>
    </xdr:from>
    <xdr:to>
      <xdr:col>11</xdr:col>
      <xdr:colOff>238125</xdr:colOff>
      <xdr:row>34</xdr:row>
      <xdr:rowOff>79050</xdr:rowOff>
    </xdr:to>
    <xdr:graphicFrame macro="">
      <xdr:nvGraphicFramePr>
        <xdr:cNvPr id="3" name="Graf 2" descr="Počet právnych vzťahov s pravidelným mesačným príjmom evidovaných v Sociálnej poisťovni v rokoch 2022 a 2023" title="Graf 2.3 Počet právnych vzťahov s pravidelným mesačným príjmom evidovaných v Sociálnej poisťovni v rokoch 2024 a 2025">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22428</xdr:colOff>
      <xdr:row>57</xdr:row>
      <xdr:rowOff>33504</xdr:rowOff>
    </xdr:from>
    <xdr:to>
      <xdr:col>12</xdr:col>
      <xdr:colOff>23812</xdr:colOff>
      <xdr:row>74</xdr:row>
      <xdr:rowOff>178594</xdr:rowOff>
    </xdr:to>
    <xdr:graphicFrame macro="">
      <xdr:nvGraphicFramePr>
        <xdr:cNvPr id="4" name="Graf 3" title="Graf 2.5 Počet samostatne zárobkovo činných osôb evidovaných v Sociálnej poisťovni v rokoch 2024 a 2025">
          <a:extLst>
            <a:ext uri="{FF2B5EF4-FFF2-40B4-BE49-F238E27FC236}">
              <a16:creationId xmlns:a16="http://schemas.microsoft.com/office/drawing/2014/main" id="{00000000-0008-0000-0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57041</xdr:colOff>
      <xdr:row>38</xdr:row>
      <xdr:rowOff>16448</xdr:rowOff>
    </xdr:from>
    <xdr:to>
      <xdr:col>12</xdr:col>
      <xdr:colOff>12533</xdr:colOff>
      <xdr:row>53</xdr:row>
      <xdr:rowOff>190500</xdr:rowOff>
    </xdr:to>
    <xdr:graphicFrame macro="">
      <xdr:nvGraphicFramePr>
        <xdr:cNvPr id="5" name="Graf 4" title="Graf 2.4 Počet dohôd o prácach vykonávaných mimo pracovného pomeru evidovaných v Sociálnej poisťovni v rokoch 2024 a 2025">
          <a:extLst>
            <a:ext uri="{FF2B5EF4-FFF2-40B4-BE49-F238E27FC236}">
              <a16:creationId xmlns:a16="http://schemas.microsoft.com/office/drawing/2014/main" id="{00000000-0008-0000-0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78582</xdr:colOff>
      <xdr:row>0</xdr:row>
      <xdr:rowOff>166687</xdr:rowOff>
    </xdr:from>
    <xdr:to>
      <xdr:col>5</xdr:col>
      <xdr:colOff>639938</xdr:colOff>
      <xdr:row>22</xdr:row>
      <xdr:rowOff>162278</xdr:rowOff>
    </xdr:to>
    <xdr:graphicFrame macro="">
      <xdr:nvGraphicFramePr>
        <xdr:cNvPr id="4" name="Graf 3" title="Graf 2.6 Počet voľných pracovných miest a miera voľných pracovných miest v roku 2025">
          <a:extLst>
            <a:ext uri="{FF2B5EF4-FFF2-40B4-BE49-F238E27FC236}">
              <a16:creationId xmlns:a16="http://schemas.microsoft.com/office/drawing/2014/main" id="{00000000-0008-0000-0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71437</xdr:colOff>
      <xdr:row>2</xdr:row>
      <xdr:rowOff>23812</xdr:rowOff>
    </xdr:from>
    <xdr:to>
      <xdr:col>10</xdr:col>
      <xdr:colOff>435768</xdr:colOff>
      <xdr:row>18</xdr:row>
      <xdr:rowOff>158750</xdr:rowOff>
    </xdr:to>
    <xdr:graphicFrame macro="">
      <xdr:nvGraphicFramePr>
        <xdr:cNvPr id="2" name="Graf 1" descr="porovnanie ukazovateľov - celkový počet uchádzačov o zamestnanie a počtu disponibilných uchádzačov o zamestnanie za roky 2024 a 2025" title="Porovnanie priemerných hodnôt ukazovateľov v rokoch 2024 a 2025">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111920</xdr:colOff>
      <xdr:row>2</xdr:row>
      <xdr:rowOff>121444</xdr:rowOff>
    </xdr:from>
    <xdr:to>
      <xdr:col>5</xdr:col>
      <xdr:colOff>738187</xdr:colOff>
      <xdr:row>14</xdr:row>
      <xdr:rowOff>214311</xdr:rowOff>
    </xdr:to>
    <xdr:graphicFrame macro="">
      <xdr:nvGraphicFramePr>
        <xdr:cNvPr id="3" name="Graf 2" title="Graf 2.7 Porovnanie priemerných hodnôt ukazovateľov v rokoch 2024 a 2025">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9524</xdr:colOff>
      <xdr:row>80</xdr:row>
      <xdr:rowOff>44450</xdr:rowOff>
    </xdr:from>
    <xdr:to>
      <xdr:col>9</xdr:col>
      <xdr:colOff>357187</xdr:colOff>
      <xdr:row>94</xdr:row>
      <xdr:rowOff>31750</xdr:rowOff>
    </xdr:to>
    <xdr:graphicFrame macro="">
      <xdr:nvGraphicFramePr>
        <xdr:cNvPr id="4" name="Graf 3" title="Graf 2.11 Podiel UoZ podľa stupňa vzdelania v krajoch SR v roku 2025">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68261</xdr:colOff>
      <xdr:row>61</xdr:row>
      <xdr:rowOff>3968</xdr:rowOff>
    </xdr:from>
    <xdr:to>
      <xdr:col>7</xdr:col>
      <xdr:colOff>158748</xdr:colOff>
      <xdr:row>75</xdr:row>
      <xdr:rowOff>171450</xdr:rowOff>
    </xdr:to>
    <xdr:graphicFrame macro="">
      <xdr:nvGraphicFramePr>
        <xdr:cNvPr id="5" name="Graf 4" title="Graf 2.10 Vývoj počtov nezamestnaných mužov a žien v rokoch 2024 a 2025">
          <a:extLst>
            <a:ext uri="{FF2B5EF4-FFF2-40B4-BE49-F238E27FC236}">
              <a16:creationId xmlns:a16="http://schemas.microsoft.com/office/drawing/2014/main" id="{00000000-0008-0000-0A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166687</xdr:colOff>
      <xdr:row>21</xdr:row>
      <xdr:rowOff>119063</xdr:rowOff>
    </xdr:from>
    <xdr:to>
      <xdr:col>7</xdr:col>
      <xdr:colOff>404812</xdr:colOff>
      <xdr:row>34</xdr:row>
      <xdr:rowOff>119062</xdr:rowOff>
    </xdr:to>
    <xdr:graphicFrame macro="">
      <xdr:nvGraphicFramePr>
        <xdr:cNvPr id="6" name="Graf 5" title="Graf 2.8 Vývoj počtu UoZ a disponibilných UoZ v rokoch 2024 a 2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200025</xdr:colOff>
      <xdr:row>40</xdr:row>
      <xdr:rowOff>123824</xdr:rowOff>
    </xdr:from>
    <xdr:to>
      <xdr:col>8</xdr:col>
      <xdr:colOff>133350</xdr:colOff>
      <xdr:row>56</xdr:row>
      <xdr:rowOff>19049</xdr:rowOff>
    </xdr:to>
    <xdr:graphicFrame macro="">
      <xdr:nvGraphicFramePr>
        <xdr:cNvPr id="7" name="Graf 6" title="Graf 2.9 Priemerná MEN, priemerný PDU a priemerný počet UoZ v krajoch SR v roku 2025">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202407</xdr:rowOff>
    </xdr:from>
    <xdr:to>
      <xdr:col>9</xdr:col>
      <xdr:colOff>597272</xdr:colOff>
      <xdr:row>19</xdr:row>
      <xdr:rowOff>167389</xdr:rowOff>
    </xdr:to>
    <xdr:graphicFrame macro="">
      <xdr:nvGraphicFramePr>
        <xdr:cNvPr id="4" name="Graf 3" title="Graf 2.12 Štruktúra VPM podľa vzdelania v roku 2025 - podiel na celkovom počte VPM">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15876</xdr:colOff>
      <xdr:row>36</xdr:row>
      <xdr:rowOff>67469</xdr:rowOff>
    </xdr:from>
    <xdr:to>
      <xdr:col>9</xdr:col>
      <xdr:colOff>504032</xdr:colOff>
      <xdr:row>56</xdr:row>
      <xdr:rowOff>59345</xdr:rowOff>
    </xdr:to>
    <xdr:graphicFrame macro="">
      <xdr:nvGraphicFramePr>
        <xdr:cNvPr id="5" name="Graf 4" title="Graf 2.13 Štruktúra VPM podľa SK ISCO-08* v roku 2025 - podiel na celkovom počte VPM ">
          <a:extLst>
            <a:ext uri="{FF2B5EF4-FFF2-40B4-BE49-F238E27FC236}">
              <a16:creationId xmlns:a16="http://schemas.microsoft.com/office/drawing/2014/main" id="{00000000-0008-0000-0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36777</xdr:colOff>
      <xdr:row>20</xdr:row>
      <xdr:rowOff>171450</xdr:rowOff>
    </xdr:from>
    <xdr:to>
      <xdr:col>6</xdr:col>
      <xdr:colOff>177800</xdr:colOff>
      <xdr:row>37</xdr:row>
      <xdr:rowOff>11906</xdr:rowOff>
    </xdr:to>
    <xdr:graphicFrame macro="">
      <xdr:nvGraphicFramePr>
        <xdr:cNvPr id="2" name="Graf 1" title="Graf 2.15 Vývoj priemernej mesačnej mzdy od roku 2010 (v %)">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161925</xdr:rowOff>
    </xdr:from>
    <xdr:to>
      <xdr:col>3</xdr:col>
      <xdr:colOff>488950</xdr:colOff>
      <xdr:row>16</xdr:row>
      <xdr:rowOff>19050</xdr:rowOff>
    </xdr:to>
    <xdr:graphicFrame macro="">
      <xdr:nvGraphicFramePr>
        <xdr:cNvPr id="3" name="Graf 2" title="Graf 2.14 Priemerná nominálna mesačná mzda zamestnanca hospodárstva SR v eu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0.07991</cdr:x>
      <cdr:y>0.47463</cdr:y>
    </cdr:from>
    <cdr:to>
      <cdr:x>0.96929</cdr:x>
      <cdr:y>0.48385</cdr:y>
    </cdr:to>
    <cdr:sp macro="" textlink="">
      <cdr:nvSpPr>
        <cdr:cNvPr id="3073" name="Line 1"/>
        <cdr:cNvSpPr>
          <a:spLocks xmlns:a="http://schemas.openxmlformats.org/drawingml/2006/main" noChangeShapeType="1"/>
        </cdr:cNvSpPr>
      </cdr:nvSpPr>
      <cdr:spPr bwMode="auto">
        <a:xfrm xmlns:a="http://schemas.openxmlformats.org/drawingml/2006/main">
          <a:off x="687123" y="1358900"/>
          <a:ext cx="7648004" cy="26397"/>
        </a:xfrm>
        <a:prstGeom xmlns:a="http://schemas.openxmlformats.org/drawingml/2006/main" prst="line">
          <a:avLst/>
        </a:prstGeom>
        <a:noFill xmlns:a="http://schemas.openxmlformats.org/drawingml/2006/main"/>
        <a:ln xmlns:a="http://schemas.openxmlformats.org/drawingml/2006/main" w="15875">
          <a:solidFill>
            <a:schemeClr val="tx1">
              <a:lumMod val="50000"/>
              <a:lumOff val="50000"/>
            </a:schemeClr>
          </a:solidFill>
          <a:prstDash val="solid"/>
          <a:round/>
          <a:headEnd/>
          <a:tailEnd/>
        </a:ln>
      </cdr:spPr>
      <cdr:txBody>
        <a:bodyPr xmlns:a="http://schemas.openxmlformats.org/drawingml/2006/main"/>
        <a:lstStyle xmlns:a="http://schemas.openxmlformats.org/drawingml/2006/main"/>
        <a:p xmlns:a="http://schemas.openxmlformats.org/drawingml/2006/main">
          <a:endParaRPr lang="sk-SK"/>
        </a:p>
      </cdr:txBody>
    </cdr:sp>
  </cdr:relSizeAnchor>
</c:userShapes>
</file>

<file path=xl/drawings/drawing12.xml><?xml version="1.0" encoding="utf-8"?>
<xdr:wsDr xmlns:xdr="http://schemas.openxmlformats.org/drawingml/2006/spreadsheetDrawing" xmlns:a="http://schemas.openxmlformats.org/drawingml/2006/main">
  <xdr:twoCellAnchor editAs="oneCell">
    <xdr:from>
      <xdr:col>0</xdr:col>
      <xdr:colOff>0</xdr:colOff>
      <xdr:row>137</xdr:row>
      <xdr:rowOff>6350</xdr:rowOff>
    </xdr:from>
    <xdr:to>
      <xdr:col>2</xdr:col>
      <xdr:colOff>429186</xdr:colOff>
      <xdr:row>153</xdr:row>
      <xdr:rowOff>165100</xdr:rowOff>
    </xdr:to>
    <xdr:pic>
      <xdr:nvPicPr>
        <xdr:cNvPr id="2" name="Obrázok 1" title="obrázok Podiel počtu disponibilných UoZ v produktívnom veku na počte obyvateľov v produktívnom veku"/>
        <xdr:cNvPicPr>
          <a:picLocks noChangeAspect="1"/>
        </xdr:cNvPicPr>
      </xdr:nvPicPr>
      <xdr:blipFill>
        <a:blip xmlns:r="http://schemas.openxmlformats.org/officeDocument/2006/relationships" r:embed="rId1"/>
        <a:stretch>
          <a:fillRect/>
        </a:stretch>
      </xdr:blipFill>
      <xdr:spPr>
        <a:xfrm>
          <a:off x="1567668" y="25787350"/>
          <a:ext cx="5509186" cy="3003550"/>
        </a:xfrm>
        <a:prstGeom prst="rect">
          <a:avLst/>
        </a:prstGeom>
      </xdr:spPr>
    </xdr:pic>
    <xdr:clientData/>
  </xdr:twoCellAnchor>
</xdr:wsDr>
</file>

<file path=xl/theme/theme1.xml><?xml version="1.0" encoding="utf-8"?>
<a:theme xmlns:a="http://schemas.openxmlformats.org/drawingml/2006/main" name="Motív Office">
  <a:themeElements>
    <a:clrScheme name="Vlastné 2">
      <a:dk1>
        <a:sysClr val="windowText" lastClr="000000"/>
      </a:dk1>
      <a:lt1>
        <a:sysClr val="window" lastClr="FFFFFF"/>
      </a:lt1>
      <a:dk2>
        <a:srgbClr val="44546A"/>
      </a:dk2>
      <a:lt2>
        <a:srgbClr val="E7E6E6"/>
      </a:lt2>
      <a:accent1>
        <a:srgbClr val="CC0000"/>
      </a:accent1>
      <a:accent2>
        <a:srgbClr val="FF0000"/>
      </a:accent2>
      <a:accent3>
        <a:srgbClr val="990000"/>
      </a:accent3>
      <a:accent4>
        <a:srgbClr val="FF5050"/>
      </a:accent4>
      <a:accent5>
        <a:srgbClr val="FF7C80"/>
      </a:accent5>
      <a:accent6>
        <a:srgbClr val="CC6600"/>
      </a:accent6>
      <a:hlink>
        <a:srgbClr val="FF9966"/>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Vlastné 2">
    <a:dk1>
      <a:sysClr val="windowText" lastClr="000000"/>
    </a:dk1>
    <a:lt1>
      <a:sysClr val="window" lastClr="FFFFFF"/>
    </a:lt1>
    <a:dk2>
      <a:srgbClr val="44546A"/>
    </a:dk2>
    <a:lt2>
      <a:srgbClr val="E7E6E6"/>
    </a:lt2>
    <a:accent1>
      <a:srgbClr val="CC0000"/>
    </a:accent1>
    <a:accent2>
      <a:srgbClr val="FF0000"/>
    </a:accent2>
    <a:accent3>
      <a:srgbClr val="990000"/>
    </a:accent3>
    <a:accent4>
      <a:srgbClr val="FF5050"/>
    </a:accent4>
    <a:accent5>
      <a:srgbClr val="FF7C80"/>
    </a:accent5>
    <a:accent6>
      <a:srgbClr val="CC6600"/>
    </a:accent6>
    <a:hlink>
      <a:srgbClr val="FF9966"/>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Vlastné 2">
    <a:dk1>
      <a:sysClr val="windowText" lastClr="000000"/>
    </a:dk1>
    <a:lt1>
      <a:sysClr val="window" lastClr="FFFFFF"/>
    </a:lt1>
    <a:dk2>
      <a:srgbClr val="44546A"/>
    </a:dk2>
    <a:lt2>
      <a:srgbClr val="E7E6E6"/>
    </a:lt2>
    <a:accent1>
      <a:srgbClr val="CC0000"/>
    </a:accent1>
    <a:accent2>
      <a:srgbClr val="FF0000"/>
    </a:accent2>
    <a:accent3>
      <a:srgbClr val="990000"/>
    </a:accent3>
    <a:accent4>
      <a:srgbClr val="FF5050"/>
    </a:accent4>
    <a:accent5>
      <a:srgbClr val="FF7C80"/>
    </a:accent5>
    <a:accent6>
      <a:srgbClr val="CC6600"/>
    </a:accent6>
    <a:hlink>
      <a:srgbClr val="FF9966"/>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sheetPr>
  <dimension ref="A1:E249"/>
  <sheetViews>
    <sheetView tabSelected="1" zoomScaleNormal="100" workbookViewId="0">
      <pane ySplit="2" topLeftCell="A3" activePane="bottomLeft" state="frozen"/>
      <selection activeCell="B1" sqref="B1"/>
      <selection pane="bottomLeft"/>
    </sheetView>
  </sheetViews>
  <sheetFormatPr defaultColWidth="9.1796875" defaultRowHeight="14" x14ac:dyDescent="0.3"/>
  <cols>
    <col min="1" max="1" width="30.54296875" style="1" customWidth="1"/>
    <col min="2" max="2" width="107.36328125" style="1" customWidth="1"/>
    <col min="3" max="3" width="46.7265625" style="1" customWidth="1"/>
    <col min="4" max="4" width="25.54296875" style="1" customWidth="1"/>
    <col min="5" max="5" width="12.453125" style="1" customWidth="1"/>
    <col min="6" max="16384" width="9.1796875" style="1"/>
  </cols>
  <sheetData>
    <row r="1" spans="1:5" x14ac:dyDescent="0.3">
      <c r="A1" s="80" t="s">
        <v>1307</v>
      </c>
      <c r="B1" s="169"/>
    </row>
    <row r="2" spans="1:5" s="23" customFormat="1" ht="28" x14ac:dyDescent="0.3">
      <c r="A2" s="147" t="s">
        <v>1309</v>
      </c>
      <c r="B2" s="147" t="s">
        <v>1308</v>
      </c>
      <c r="C2" s="147" t="s">
        <v>1310</v>
      </c>
      <c r="D2" s="147" t="s">
        <v>1311</v>
      </c>
      <c r="E2" s="147" t="s">
        <v>432</v>
      </c>
    </row>
    <row r="3" spans="1:5" s="328" customFormat="1" x14ac:dyDescent="0.3">
      <c r="A3" s="328" t="s">
        <v>437</v>
      </c>
      <c r="B3" s="221" t="s">
        <v>1312</v>
      </c>
      <c r="C3" s="328" t="s">
        <v>439</v>
      </c>
      <c r="D3" s="328" t="s">
        <v>527</v>
      </c>
      <c r="E3" s="328" t="s">
        <v>433</v>
      </c>
    </row>
    <row r="4" spans="1:5" s="328" customFormat="1" x14ac:dyDescent="0.3">
      <c r="A4" s="328" t="s">
        <v>618</v>
      </c>
      <c r="B4" s="221" t="s">
        <v>1313</v>
      </c>
      <c r="C4" s="328" t="s">
        <v>440</v>
      </c>
      <c r="D4" s="328" t="s">
        <v>527</v>
      </c>
      <c r="E4" s="328" t="s">
        <v>433</v>
      </c>
    </row>
    <row r="5" spans="1:5" s="328" customFormat="1" x14ac:dyDescent="0.3">
      <c r="A5" s="328" t="s">
        <v>618</v>
      </c>
      <c r="B5" s="221" t="s">
        <v>1200</v>
      </c>
      <c r="C5" s="328" t="s">
        <v>440</v>
      </c>
      <c r="D5" s="328" t="s">
        <v>527</v>
      </c>
      <c r="E5" s="328" t="s">
        <v>433</v>
      </c>
    </row>
    <row r="6" spans="1:5" s="328" customFormat="1" x14ac:dyDescent="0.3">
      <c r="A6" s="328" t="s">
        <v>618</v>
      </c>
      <c r="B6" s="221" t="s">
        <v>1201</v>
      </c>
      <c r="C6" s="328" t="s">
        <v>440</v>
      </c>
      <c r="D6" s="328" t="s">
        <v>527</v>
      </c>
      <c r="E6" s="328" t="s">
        <v>433</v>
      </c>
    </row>
    <row r="7" spans="1:5" s="328" customFormat="1" x14ac:dyDescent="0.3">
      <c r="A7" s="328" t="s">
        <v>618</v>
      </c>
      <c r="B7" s="221" t="s">
        <v>1202</v>
      </c>
      <c r="C7" s="328" t="s">
        <v>440</v>
      </c>
      <c r="D7" s="328" t="s">
        <v>527</v>
      </c>
      <c r="E7" s="328" t="s">
        <v>433</v>
      </c>
    </row>
    <row r="8" spans="1:5" s="328" customFormat="1" x14ac:dyDescent="0.3">
      <c r="A8" s="328" t="s">
        <v>171</v>
      </c>
      <c r="B8" s="221" t="s">
        <v>470</v>
      </c>
      <c r="C8" s="328" t="s">
        <v>171</v>
      </c>
      <c r="D8" s="328" t="s">
        <v>171</v>
      </c>
      <c r="E8" s="328" t="s">
        <v>433</v>
      </c>
    </row>
    <row r="9" spans="1:5" s="328" customFormat="1" x14ac:dyDescent="0.3">
      <c r="A9" s="328" t="s">
        <v>171</v>
      </c>
      <c r="B9" s="221" t="s">
        <v>34</v>
      </c>
      <c r="C9" s="328" t="s">
        <v>171</v>
      </c>
      <c r="D9" s="328" t="s">
        <v>171</v>
      </c>
      <c r="E9" s="425" t="s">
        <v>433</v>
      </c>
    </row>
    <row r="10" spans="1:5" s="328" customFormat="1" x14ac:dyDescent="0.3">
      <c r="A10" s="328" t="s">
        <v>171</v>
      </c>
      <c r="B10" s="221" t="s">
        <v>51</v>
      </c>
      <c r="C10" s="328" t="s">
        <v>171</v>
      </c>
      <c r="D10" s="328" t="s">
        <v>171</v>
      </c>
      <c r="E10" s="328" t="s">
        <v>433</v>
      </c>
    </row>
    <row r="11" spans="1:5" s="328" customFormat="1" x14ac:dyDescent="0.3">
      <c r="A11" s="328" t="s">
        <v>171</v>
      </c>
      <c r="B11" s="221" t="s">
        <v>60</v>
      </c>
      <c r="C11" s="328" t="s">
        <v>171</v>
      </c>
      <c r="D11" s="328" t="s">
        <v>171</v>
      </c>
      <c r="E11" s="328" t="s">
        <v>433</v>
      </c>
    </row>
    <row r="12" spans="1:5" s="328" customFormat="1" x14ac:dyDescent="0.3">
      <c r="A12" s="328" t="s">
        <v>171</v>
      </c>
      <c r="B12" s="221" t="s">
        <v>1226</v>
      </c>
      <c r="C12" s="328" t="s">
        <v>171</v>
      </c>
      <c r="D12" s="328" t="s">
        <v>171</v>
      </c>
      <c r="E12" s="328" t="s">
        <v>433</v>
      </c>
    </row>
    <row r="13" spans="1:5" s="328" customFormat="1" x14ac:dyDescent="0.3">
      <c r="A13" s="328" t="s">
        <v>171</v>
      </c>
      <c r="B13" s="221" t="s">
        <v>1314</v>
      </c>
      <c r="C13" s="328" t="s">
        <v>171</v>
      </c>
      <c r="D13" s="328" t="s">
        <v>171</v>
      </c>
      <c r="E13" s="328" t="s">
        <v>433</v>
      </c>
    </row>
    <row r="14" spans="1:5" s="328" customFormat="1" x14ac:dyDescent="0.3">
      <c r="A14" s="328" t="s">
        <v>522</v>
      </c>
      <c r="B14" s="221" t="s">
        <v>1135</v>
      </c>
      <c r="C14" s="328" t="s">
        <v>441</v>
      </c>
      <c r="D14" s="328" t="s">
        <v>528</v>
      </c>
      <c r="E14" s="328" t="s">
        <v>433</v>
      </c>
    </row>
    <row r="15" spans="1:5" s="328" customFormat="1" x14ac:dyDescent="0.3">
      <c r="A15" s="328" t="s">
        <v>522</v>
      </c>
      <c r="B15" s="221" t="s">
        <v>1136</v>
      </c>
      <c r="C15" s="328" t="s">
        <v>441</v>
      </c>
      <c r="D15" s="328" t="s">
        <v>528</v>
      </c>
      <c r="E15" s="328" t="s">
        <v>434</v>
      </c>
    </row>
    <row r="16" spans="1:5" s="328" customFormat="1" x14ac:dyDescent="0.3">
      <c r="A16" s="328" t="s">
        <v>522</v>
      </c>
      <c r="B16" s="221" t="s">
        <v>640</v>
      </c>
      <c r="C16" s="328" t="s">
        <v>441</v>
      </c>
      <c r="D16" s="328" t="s">
        <v>528</v>
      </c>
      <c r="E16" s="328" t="s">
        <v>434</v>
      </c>
    </row>
    <row r="17" spans="1:5" s="328" customFormat="1" x14ac:dyDescent="0.3">
      <c r="A17" s="328" t="s">
        <v>522</v>
      </c>
      <c r="B17" s="221" t="s">
        <v>1138</v>
      </c>
      <c r="C17" s="328" t="s">
        <v>441</v>
      </c>
      <c r="D17" s="328" t="s">
        <v>528</v>
      </c>
      <c r="E17" s="328" t="s">
        <v>434</v>
      </c>
    </row>
    <row r="18" spans="1:5" s="328" customFormat="1" x14ac:dyDescent="0.3">
      <c r="A18" s="328" t="s">
        <v>522</v>
      </c>
      <c r="B18" s="221" t="s">
        <v>1139</v>
      </c>
      <c r="C18" s="328" t="s">
        <v>441</v>
      </c>
      <c r="D18" s="328" t="s">
        <v>528</v>
      </c>
      <c r="E18" s="328" t="s">
        <v>434</v>
      </c>
    </row>
    <row r="19" spans="1:5" s="328" customFormat="1" x14ac:dyDescent="0.3">
      <c r="A19" s="328" t="s">
        <v>522</v>
      </c>
      <c r="B19" s="251" t="s">
        <v>1017</v>
      </c>
      <c r="C19" s="328" t="s">
        <v>441</v>
      </c>
      <c r="D19" s="328" t="s">
        <v>528</v>
      </c>
      <c r="E19" s="328" t="s">
        <v>434</v>
      </c>
    </row>
    <row r="20" spans="1:5" s="328" customFormat="1" x14ac:dyDescent="0.3">
      <c r="A20" s="328" t="s">
        <v>523</v>
      </c>
      <c r="B20" s="221" t="s">
        <v>1176</v>
      </c>
      <c r="C20" s="328" t="s">
        <v>442</v>
      </c>
      <c r="D20" s="328" t="s">
        <v>528</v>
      </c>
      <c r="E20" s="328" t="s">
        <v>435</v>
      </c>
    </row>
    <row r="21" spans="1:5" s="328" customFormat="1" x14ac:dyDescent="0.3">
      <c r="A21" s="328" t="s">
        <v>523</v>
      </c>
      <c r="B21" s="221" t="s">
        <v>1177</v>
      </c>
      <c r="C21" s="328" t="s">
        <v>442</v>
      </c>
      <c r="D21" s="328" t="s">
        <v>528</v>
      </c>
      <c r="E21" s="328" t="s">
        <v>435</v>
      </c>
    </row>
    <row r="22" spans="1:5" s="328" customFormat="1" x14ac:dyDescent="0.3">
      <c r="A22" s="328" t="s">
        <v>523</v>
      </c>
      <c r="B22" s="221" t="s">
        <v>1178</v>
      </c>
      <c r="C22" s="328" t="s">
        <v>442</v>
      </c>
      <c r="D22" s="328" t="s">
        <v>528</v>
      </c>
      <c r="E22" s="328" t="s">
        <v>435</v>
      </c>
    </row>
    <row r="23" spans="1:5" s="328" customFormat="1" x14ac:dyDescent="0.3">
      <c r="A23" s="328" t="s">
        <v>523</v>
      </c>
      <c r="B23" s="221" t="s">
        <v>1179</v>
      </c>
      <c r="C23" s="328" t="s">
        <v>442</v>
      </c>
      <c r="D23" s="328" t="s">
        <v>528</v>
      </c>
      <c r="E23" s="328" t="s">
        <v>435</v>
      </c>
    </row>
    <row r="24" spans="1:5" s="328" customFormat="1" x14ac:dyDescent="0.3">
      <c r="A24" s="328" t="s">
        <v>524</v>
      </c>
      <c r="B24" s="221" t="s">
        <v>1128</v>
      </c>
      <c r="C24" s="328" t="s">
        <v>443</v>
      </c>
      <c r="D24" s="328" t="s">
        <v>528</v>
      </c>
      <c r="E24" s="328" t="s">
        <v>434</v>
      </c>
    </row>
    <row r="25" spans="1:5" s="328" customFormat="1" x14ac:dyDescent="0.3">
      <c r="A25" s="328" t="s">
        <v>524</v>
      </c>
      <c r="B25" s="221" t="s">
        <v>1129</v>
      </c>
      <c r="C25" s="328" t="s">
        <v>443</v>
      </c>
      <c r="D25" s="328" t="s">
        <v>528</v>
      </c>
      <c r="E25" s="328" t="s">
        <v>434</v>
      </c>
    </row>
    <row r="26" spans="1:5" s="328" customFormat="1" x14ac:dyDescent="0.3">
      <c r="A26" s="328" t="s">
        <v>524</v>
      </c>
      <c r="B26" s="221" t="s">
        <v>1130</v>
      </c>
      <c r="C26" s="328" t="s">
        <v>443</v>
      </c>
      <c r="D26" s="328" t="s">
        <v>528</v>
      </c>
      <c r="E26" s="328" t="s">
        <v>434</v>
      </c>
    </row>
    <row r="27" spans="1:5" s="328" customFormat="1" x14ac:dyDescent="0.3">
      <c r="A27" s="328" t="s">
        <v>524</v>
      </c>
      <c r="B27" s="221" t="s">
        <v>1131</v>
      </c>
      <c r="C27" s="328" t="s">
        <v>443</v>
      </c>
      <c r="D27" s="328" t="s">
        <v>528</v>
      </c>
      <c r="E27" s="328" t="s">
        <v>434</v>
      </c>
    </row>
    <row r="28" spans="1:5" s="328" customFormat="1" x14ac:dyDescent="0.3">
      <c r="A28" s="328" t="s">
        <v>524</v>
      </c>
      <c r="B28" s="221" t="s">
        <v>1018</v>
      </c>
      <c r="C28" s="328" t="s">
        <v>443</v>
      </c>
      <c r="D28" s="328" t="s">
        <v>528</v>
      </c>
      <c r="E28" s="328" t="s">
        <v>434</v>
      </c>
    </row>
    <row r="29" spans="1:5" s="328" customFormat="1" x14ac:dyDescent="0.3">
      <c r="A29" s="328" t="s">
        <v>524</v>
      </c>
      <c r="B29" s="221" t="s">
        <v>517</v>
      </c>
      <c r="C29" s="328" t="s">
        <v>1020</v>
      </c>
      <c r="D29" s="328" t="s">
        <v>528</v>
      </c>
      <c r="E29" s="328" t="s">
        <v>433</v>
      </c>
    </row>
    <row r="30" spans="1:5" s="328" customFormat="1" x14ac:dyDescent="0.3">
      <c r="A30" s="328" t="s">
        <v>1019</v>
      </c>
      <c r="B30" s="221" t="s">
        <v>1124</v>
      </c>
      <c r="C30" s="328" t="s">
        <v>599</v>
      </c>
      <c r="D30" s="328" t="s">
        <v>528</v>
      </c>
      <c r="E30" s="328" t="s">
        <v>433</v>
      </c>
    </row>
    <row r="31" spans="1:5" s="328" customFormat="1" x14ac:dyDescent="0.3">
      <c r="A31" s="328" t="s">
        <v>1019</v>
      </c>
      <c r="B31" s="221" t="s">
        <v>1126</v>
      </c>
      <c r="C31" s="328" t="s">
        <v>599</v>
      </c>
      <c r="D31" s="328" t="s">
        <v>528</v>
      </c>
      <c r="E31" s="328" t="s">
        <v>433</v>
      </c>
    </row>
    <row r="32" spans="1:5" s="328" customFormat="1" x14ac:dyDescent="0.3">
      <c r="A32" s="328" t="s">
        <v>1021</v>
      </c>
      <c r="B32" s="221" t="s">
        <v>1153</v>
      </c>
      <c r="C32" s="328" t="s">
        <v>1022</v>
      </c>
      <c r="D32" s="328" t="s">
        <v>528</v>
      </c>
      <c r="E32" s="328" t="s">
        <v>516</v>
      </c>
    </row>
    <row r="33" spans="1:5" s="328" customFormat="1" x14ac:dyDescent="0.3">
      <c r="A33" s="328" t="s">
        <v>1021</v>
      </c>
      <c r="B33" s="221" t="s">
        <v>1155</v>
      </c>
      <c r="C33" s="328" t="s">
        <v>600</v>
      </c>
      <c r="D33" s="328" t="s">
        <v>528</v>
      </c>
      <c r="E33" s="328" t="s">
        <v>516</v>
      </c>
    </row>
    <row r="34" spans="1:5" s="328" customFormat="1" x14ac:dyDescent="0.3">
      <c r="A34" s="328" t="s">
        <v>1021</v>
      </c>
      <c r="B34" s="221" t="s">
        <v>1158</v>
      </c>
      <c r="C34" s="328" t="s">
        <v>600</v>
      </c>
      <c r="D34" s="328" t="s">
        <v>528</v>
      </c>
      <c r="E34" s="328" t="s">
        <v>516</v>
      </c>
    </row>
    <row r="35" spans="1:5" s="328" customFormat="1" x14ac:dyDescent="0.3">
      <c r="A35" s="328" t="s">
        <v>1021</v>
      </c>
      <c r="B35" s="221" t="s">
        <v>1159</v>
      </c>
      <c r="C35" s="328" t="s">
        <v>600</v>
      </c>
      <c r="D35" s="328" t="s">
        <v>528</v>
      </c>
      <c r="E35" s="328" t="s">
        <v>516</v>
      </c>
    </row>
    <row r="36" spans="1:5" s="328" customFormat="1" x14ac:dyDescent="0.3">
      <c r="A36" s="328" t="s">
        <v>1021</v>
      </c>
      <c r="B36" s="221" t="s">
        <v>1162</v>
      </c>
      <c r="C36" s="328" t="s">
        <v>600</v>
      </c>
      <c r="D36" s="328" t="s">
        <v>528</v>
      </c>
      <c r="E36" s="328" t="s">
        <v>516</v>
      </c>
    </row>
    <row r="37" spans="1:5" s="328" customFormat="1" x14ac:dyDescent="0.3">
      <c r="A37" s="328" t="s">
        <v>1021</v>
      </c>
      <c r="B37" s="221" t="s">
        <v>892</v>
      </c>
      <c r="C37" s="328" t="s">
        <v>600</v>
      </c>
      <c r="D37" s="328" t="s">
        <v>528</v>
      </c>
      <c r="E37" s="328" t="s">
        <v>516</v>
      </c>
    </row>
    <row r="38" spans="1:5" s="328" customFormat="1" x14ac:dyDescent="0.3">
      <c r="A38" s="328" t="s">
        <v>1021</v>
      </c>
      <c r="B38" s="221" t="s">
        <v>881</v>
      </c>
      <c r="C38" s="328" t="s">
        <v>600</v>
      </c>
      <c r="D38" s="328" t="s">
        <v>528</v>
      </c>
      <c r="E38" s="328" t="s">
        <v>516</v>
      </c>
    </row>
    <row r="39" spans="1:5" s="328" customFormat="1" x14ac:dyDescent="0.3">
      <c r="A39" s="328" t="s">
        <v>1021</v>
      </c>
      <c r="B39" s="221" t="s">
        <v>908</v>
      </c>
      <c r="C39" s="328" t="s">
        <v>600</v>
      </c>
      <c r="D39" s="328" t="s">
        <v>528</v>
      </c>
      <c r="E39" s="328" t="s">
        <v>516</v>
      </c>
    </row>
    <row r="40" spans="1:5" s="328" customFormat="1" x14ac:dyDescent="0.3">
      <c r="A40" s="328" t="s">
        <v>1023</v>
      </c>
      <c r="B40" s="221" t="s">
        <v>1163</v>
      </c>
      <c r="C40" s="328" t="s">
        <v>600</v>
      </c>
      <c r="D40" s="328" t="s">
        <v>528</v>
      </c>
      <c r="E40" s="328" t="s">
        <v>516</v>
      </c>
    </row>
    <row r="41" spans="1:5" s="328" customFormat="1" x14ac:dyDescent="0.3">
      <c r="A41" s="328" t="s">
        <v>1023</v>
      </c>
      <c r="B41" s="221" t="s">
        <v>1164</v>
      </c>
      <c r="C41" s="328" t="s">
        <v>600</v>
      </c>
      <c r="D41" s="328" t="s">
        <v>528</v>
      </c>
      <c r="E41" s="328" t="s">
        <v>516</v>
      </c>
    </row>
    <row r="42" spans="1:5" s="328" customFormat="1" x14ac:dyDescent="0.3">
      <c r="A42" s="328" t="s">
        <v>1024</v>
      </c>
      <c r="B42" s="221" t="s">
        <v>1120</v>
      </c>
      <c r="C42" s="328" t="s">
        <v>600</v>
      </c>
      <c r="D42" s="328" t="s">
        <v>528</v>
      </c>
      <c r="E42" s="328" t="s">
        <v>436</v>
      </c>
    </row>
    <row r="43" spans="1:5" s="328" customFormat="1" x14ac:dyDescent="0.3">
      <c r="A43" s="328" t="s">
        <v>1024</v>
      </c>
      <c r="B43" s="221" t="s">
        <v>1121</v>
      </c>
      <c r="C43" s="328" t="s">
        <v>600</v>
      </c>
      <c r="D43" s="328" t="s">
        <v>528</v>
      </c>
      <c r="E43" s="328" t="s">
        <v>436</v>
      </c>
    </row>
    <row r="44" spans="1:5" s="328" customFormat="1" x14ac:dyDescent="0.3">
      <c r="A44" s="328" t="s">
        <v>438</v>
      </c>
      <c r="B44" s="221" t="s">
        <v>925</v>
      </c>
      <c r="C44" s="328" t="s">
        <v>444</v>
      </c>
      <c r="D44" s="328" t="s">
        <v>528</v>
      </c>
      <c r="E44" s="328" t="s">
        <v>433</v>
      </c>
    </row>
    <row r="45" spans="1:5" s="328" customFormat="1" x14ac:dyDescent="0.3">
      <c r="A45" s="328" t="s">
        <v>438</v>
      </c>
      <c r="B45" s="221" t="s">
        <v>926</v>
      </c>
      <c r="C45" s="328" t="s">
        <v>444</v>
      </c>
      <c r="D45" s="328" t="s">
        <v>528</v>
      </c>
      <c r="E45" s="328" t="s">
        <v>433</v>
      </c>
    </row>
    <row r="46" spans="1:5" s="328" customFormat="1" x14ac:dyDescent="0.3">
      <c r="A46" s="328" t="s">
        <v>438</v>
      </c>
      <c r="B46" s="221" t="s">
        <v>927</v>
      </c>
      <c r="C46" s="328" t="s">
        <v>444</v>
      </c>
      <c r="D46" s="328" t="s">
        <v>528</v>
      </c>
      <c r="E46" s="328" t="s">
        <v>433</v>
      </c>
    </row>
    <row r="47" spans="1:5" s="328" customFormat="1" x14ac:dyDescent="0.3">
      <c r="A47" s="328" t="s">
        <v>438</v>
      </c>
      <c r="B47" s="251" t="s">
        <v>928</v>
      </c>
      <c r="C47" s="328" t="s">
        <v>444</v>
      </c>
      <c r="D47" s="328" t="s">
        <v>528</v>
      </c>
      <c r="E47" s="328" t="s">
        <v>433</v>
      </c>
    </row>
    <row r="48" spans="1:5" s="328" customFormat="1" x14ac:dyDescent="0.3">
      <c r="A48" s="328" t="s">
        <v>438</v>
      </c>
      <c r="B48" s="221" t="s">
        <v>929</v>
      </c>
      <c r="C48" s="328" t="s">
        <v>444</v>
      </c>
      <c r="D48" s="328" t="s">
        <v>528</v>
      </c>
      <c r="E48" s="328" t="s">
        <v>433</v>
      </c>
    </row>
    <row r="49" spans="1:5" s="328" customFormat="1" x14ac:dyDescent="0.3">
      <c r="A49" s="328" t="s">
        <v>1025</v>
      </c>
      <c r="B49" s="221" t="s">
        <v>931</v>
      </c>
      <c r="C49" s="328" t="s">
        <v>1026</v>
      </c>
      <c r="D49" s="328" t="s">
        <v>528</v>
      </c>
      <c r="E49" s="328" t="s">
        <v>433</v>
      </c>
    </row>
    <row r="50" spans="1:5" s="328" customFormat="1" x14ac:dyDescent="0.3">
      <c r="A50" s="328" t="s">
        <v>1025</v>
      </c>
      <c r="B50" s="221" t="s">
        <v>932</v>
      </c>
      <c r="C50" s="328" t="s">
        <v>1026</v>
      </c>
      <c r="D50" s="328" t="s">
        <v>528</v>
      </c>
      <c r="E50" s="328" t="s">
        <v>433</v>
      </c>
    </row>
    <row r="51" spans="1:5" s="328" customFormat="1" x14ac:dyDescent="0.3">
      <c r="A51" s="328" t="s">
        <v>762</v>
      </c>
      <c r="B51" s="221" t="s">
        <v>1315</v>
      </c>
      <c r="C51" s="328" t="s">
        <v>761</v>
      </c>
      <c r="D51" s="328" t="s">
        <v>528</v>
      </c>
      <c r="E51" s="328" t="s">
        <v>516</v>
      </c>
    </row>
    <row r="52" spans="1:5" s="328" customFormat="1" x14ac:dyDescent="0.3">
      <c r="A52" s="328" t="s">
        <v>525</v>
      </c>
      <c r="B52" s="221" t="s">
        <v>1316</v>
      </c>
      <c r="C52" s="328" t="s">
        <v>407</v>
      </c>
      <c r="D52" s="328" t="s">
        <v>408</v>
      </c>
      <c r="E52" s="328" t="s">
        <v>434</v>
      </c>
    </row>
    <row r="53" spans="1:5" s="328" customFormat="1" x14ac:dyDescent="0.3">
      <c r="A53" s="328" t="s">
        <v>525</v>
      </c>
      <c r="B53" s="221" t="s">
        <v>1142</v>
      </c>
      <c r="C53" s="328" t="s">
        <v>407</v>
      </c>
      <c r="D53" s="328" t="s">
        <v>408</v>
      </c>
      <c r="E53" s="328" t="s">
        <v>434</v>
      </c>
    </row>
    <row r="54" spans="1:5" s="328" customFormat="1" x14ac:dyDescent="0.3">
      <c r="A54" s="328" t="s">
        <v>525</v>
      </c>
      <c r="B54" s="221" t="s">
        <v>1143</v>
      </c>
      <c r="C54" s="328" t="s">
        <v>407</v>
      </c>
      <c r="D54" s="328" t="s">
        <v>408</v>
      </c>
      <c r="E54" s="328" t="s">
        <v>434</v>
      </c>
    </row>
    <row r="55" spans="1:5" s="328" customFormat="1" x14ac:dyDescent="0.3">
      <c r="A55" s="328" t="s">
        <v>525</v>
      </c>
      <c r="B55" s="221" t="s">
        <v>381</v>
      </c>
      <c r="C55" s="328" t="s">
        <v>407</v>
      </c>
      <c r="D55" s="328" t="s">
        <v>408</v>
      </c>
      <c r="E55" s="328" t="s">
        <v>433</v>
      </c>
    </row>
    <row r="56" spans="1:5" s="328" customFormat="1" x14ac:dyDescent="0.3">
      <c r="A56" s="328" t="s">
        <v>525</v>
      </c>
      <c r="B56" s="221" t="s">
        <v>1147</v>
      </c>
      <c r="C56" s="328" t="s">
        <v>565</v>
      </c>
      <c r="D56" s="328" t="s">
        <v>566</v>
      </c>
      <c r="E56" s="328" t="s">
        <v>433</v>
      </c>
    </row>
    <row r="57" spans="1:5" s="328" customFormat="1" x14ac:dyDescent="0.3">
      <c r="A57" s="328" t="s">
        <v>525</v>
      </c>
      <c r="B57" s="221" t="s">
        <v>1152</v>
      </c>
      <c r="C57" s="328" t="s">
        <v>407</v>
      </c>
      <c r="D57" s="328" t="s">
        <v>408</v>
      </c>
      <c r="E57" s="328" t="s">
        <v>434</v>
      </c>
    </row>
    <row r="58" spans="1:5" s="328" customFormat="1" x14ac:dyDescent="0.3">
      <c r="A58" s="328" t="s">
        <v>525</v>
      </c>
      <c r="B58" s="221" t="s">
        <v>1317</v>
      </c>
      <c r="C58" s="328" t="s">
        <v>407</v>
      </c>
      <c r="D58" s="328" t="s">
        <v>408</v>
      </c>
      <c r="E58" s="328" t="s">
        <v>436</v>
      </c>
    </row>
    <row r="59" spans="1:5" s="328" customFormat="1" x14ac:dyDescent="0.3">
      <c r="A59" s="328" t="s">
        <v>525</v>
      </c>
      <c r="B59" s="221" t="s">
        <v>1166</v>
      </c>
      <c r="C59" s="328" t="s">
        <v>407</v>
      </c>
      <c r="D59" s="328" t="s">
        <v>408</v>
      </c>
      <c r="E59" s="328" t="s">
        <v>1027</v>
      </c>
    </row>
    <row r="60" spans="1:5" s="328" customFormat="1" x14ac:dyDescent="0.3">
      <c r="A60" s="328" t="s">
        <v>525</v>
      </c>
      <c r="B60" s="221" t="s">
        <v>1321</v>
      </c>
      <c r="C60" s="328" t="s">
        <v>407</v>
      </c>
      <c r="D60" s="328" t="s">
        <v>408</v>
      </c>
      <c r="E60" s="328" t="s">
        <v>433</v>
      </c>
    </row>
    <row r="61" spans="1:5" s="328" customFormat="1" x14ac:dyDescent="0.3">
      <c r="A61" s="328" t="s">
        <v>564</v>
      </c>
      <c r="B61" s="221" t="s">
        <v>1232</v>
      </c>
      <c r="C61" s="328" t="s">
        <v>407</v>
      </c>
      <c r="D61" s="328" t="s">
        <v>408</v>
      </c>
      <c r="E61" s="328" t="s">
        <v>516</v>
      </c>
    </row>
    <row r="62" spans="1:5" s="328" customFormat="1" x14ac:dyDescent="0.3">
      <c r="A62" s="328" t="s">
        <v>564</v>
      </c>
      <c r="B62" s="221" t="s">
        <v>1224</v>
      </c>
      <c r="C62" s="328" t="s">
        <v>407</v>
      </c>
      <c r="D62" s="328" t="s">
        <v>408</v>
      </c>
      <c r="E62" s="328" t="s">
        <v>516</v>
      </c>
    </row>
    <row r="63" spans="1:5" s="328" customFormat="1" x14ac:dyDescent="0.3">
      <c r="A63" s="328" t="s">
        <v>564</v>
      </c>
      <c r="B63" s="221" t="s">
        <v>1322</v>
      </c>
      <c r="C63" s="328" t="s">
        <v>407</v>
      </c>
      <c r="D63" s="328" t="s">
        <v>408</v>
      </c>
      <c r="E63" s="328" t="s">
        <v>516</v>
      </c>
    </row>
    <row r="64" spans="1:5" s="328" customFormat="1" x14ac:dyDescent="0.3">
      <c r="A64" s="328" t="s">
        <v>763</v>
      </c>
      <c r="B64" s="221" t="s">
        <v>1323</v>
      </c>
      <c r="C64" s="328" t="s">
        <v>407</v>
      </c>
      <c r="D64" s="328" t="s">
        <v>408</v>
      </c>
      <c r="E64" s="328" t="s">
        <v>1028</v>
      </c>
    </row>
    <row r="65" spans="1:5" s="328" customFormat="1" x14ac:dyDescent="0.3">
      <c r="A65" s="328" t="s">
        <v>763</v>
      </c>
      <c r="B65" s="221" t="s">
        <v>1324</v>
      </c>
      <c r="C65" s="328" t="s">
        <v>407</v>
      </c>
      <c r="D65" s="328" t="s">
        <v>408</v>
      </c>
      <c r="E65" s="328" t="s">
        <v>1028</v>
      </c>
    </row>
    <row r="66" spans="1:5" x14ac:dyDescent="0.3">
      <c r="A66" s="1" t="s">
        <v>763</v>
      </c>
      <c r="B66" s="221" t="s">
        <v>1325</v>
      </c>
      <c r="C66" s="1" t="s">
        <v>407</v>
      </c>
      <c r="D66" s="1" t="s">
        <v>408</v>
      </c>
      <c r="E66" s="1" t="s">
        <v>1028</v>
      </c>
    </row>
    <row r="67" spans="1:5" x14ac:dyDescent="0.3">
      <c r="A67" s="1" t="s">
        <v>763</v>
      </c>
      <c r="B67" s="221" t="s">
        <v>1326</v>
      </c>
      <c r="C67" s="1" t="s">
        <v>407</v>
      </c>
      <c r="D67" s="1" t="s">
        <v>408</v>
      </c>
      <c r="E67" s="1" t="s">
        <v>1028</v>
      </c>
    </row>
    <row r="68" spans="1:5" x14ac:dyDescent="0.3">
      <c r="A68" s="1" t="s">
        <v>763</v>
      </c>
      <c r="B68" s="221" t="s">
        <v>1182</v>
      </c>
      <c r="C68" s="1" t="s">
        <v>407</v>
      </c>
      <c r="D68" s="1" t="s">
        <v>408</v>
      </c>
      <c r="E68" s="1" t="s">
        <v>1028</v>
      </c>
    </row>
    <row r="69" spans="1:5" x14ac:dyDescent="0.3">
      <c r="A69" s="1" t="s">
        <v>763</v>
      </c>
      <c r="B69" s="221" t="s">
        <v>1183</v>
      </c>
      <c r="C69" s="1" t="s">
        <v>407</v>
      </c>
      <c r="D69" s="1" t="s">
        <v>408</v>
      </c>
      <c r="E69" s="1" t="s">
        <v>1028</v>
      </c>
    </row>
    <row r="70" spans="1:5" x14ac:dyDescent="0.3">
      <c r="A70" s="1" t="s">
        <v>763</v>
      </c>
      <c r="B70" s="221" t="s">
        <v>1327</v>
      </c>
      <c r="C70" s="1" t="s">
        <v>407</v>
      </c>
      <c r="D70" s="1" t="s">
        <v>408</v>
      </c>
      <c r="E70" s="1" t="s">
        <v>1028</v>
      </c>
    </row>
    <row r="71" spans="1:5" x14ac:dyDescent="0.3">
      <c r="A71" s="1" t="s">
        <v>763</v>
      </c>
      <c r="B71" s="120" t="s">
        <v>1328</v>
      </c>
      <c r="C71" s="1" t="s">
        <v>407</v>
      </c>
      <c r="D71" s="1" t="s">
        <v>408</v>
      </c>
      <c r="E71" s="1" t="s">
        <v>1028</v>
      </c>
    </row>
    <row r="72" spans="1:5" x14ac:dyDescent="0.3">
      <c r="A72" s="1" t="s">
        <v>763</v>
      </c>
      <c r="B72" s="120" t="s">
        <v>1170</v>
      </c>
      <c r="C72" s="1" t="s">
        <v>407</v>
      </c>
      <c r="D72" s="1" t="s">
        <v>408</v>
      </c>
      <c r="E72" s="1" t="s">
        <v>1028</v>
      </c>
    </row>
    <row r="73" spans="1:5" x14ac:dyDescent="0.3">
      <c r="A73" s="1" t="s">
        <v>763</v>
      </c>
      <c r="B73" s="120" t="s">
        <v>1171</v>
      </c>
      <c r="C73" s="1" t="s">
        <v>407</v>
      </c>
      <c r="D73" s="1" t="s">
        <v>408</v>
      </c>
      <c r="E73" s="1" t="s">
        <v>1028</v>
      </c>
    </row>
    <row r="74" spans="1:5" x14ac:dyDescent="0.3">
      <c r="A74" s="1" t="s">
        <v>763</v>
      </c>
      <c r="B74" s="120" t="s">
        <v>1172</v>
      </c>
      <c r="C74" s="1" t="s">
        <v>407</v>
      </c>
      <c r="D74" s="1" t="s">
        <v>408</v>
      </c>
      <c r="E74" s="1" t="s">
        <v>1028</v>
      </c>
    </row>
    <row r="75" spans="1:5" x14ac:dyDescent="0.3">
      <c r="A75" s="1" t="s">
        <v>763</v>
      </c>
      <c r="B75" s="120" t="s">
        <v>1173</v>
      </c>
      <c r="C75" s="1" t="s">
        <v>407</v>
      </c>
      <c r="D75" s="1" t="s">
        <v>408</v>
      </c>
      <c r="E75" s="1" t="s">
        <v>1028</v>
      </c>
    </row>
    <row r="76" spans="1:5" x14ac:dyDescent="0.3">
      <c r="A76" s="1" t="s">
        <v>763</v>
      </c>
      <c r="B76" s="120" t="s">
        <v>1185</v>
      </c>
      <c r="C76" s="1" t="s">
        <v>407</v>
      </c>
      <c r="D76" s="1" t="s">
        <v>408</v>
      </c>
      <c r="E76" s="1" t="s">
        <v>1028</v>
      </c>
    </row>
    <row r="78" spans="1:5" x14ac:dyDescent="0.3">
      <c r="A78" s="12" t="s">
        <v>427</v>
      </c>
    </row>
    <row r="79" spans="1:5" x14ac:dyDescent="0.3">
      <c r="A79" s="1" t="s">
        <v>1235</v>
      </c>
    </row>
    <row r="80" spans="1:5" x14ac:dyDescent="0.3">
      <c r="A80" s="1" t="s">
        <v>1236</v>
      </c>
    </row>
    <row r="81" spans="1:1" x14ac:dyDescent="0.3">
      <c r="A81" s="1" t="s">
        <v>1237</v>
      </c>
    </row>
    <row r="82" spans="1:1" x14ac:dyDescent="0.3">
      <c r="A82" s="1" t="s">
        <v>933</v>
      </c>
    </row>
    <row r="83" spans="1:1" x14ac:dyDescent="0.3">
      <c r="A83" s="1" t="s">
        <v>1238</v>
      </c>
    </row>
    <row r="84" spans="1:1" x14ac:dyDescent="0.3">
      <c r="A84" s="1" t="s">
        <v>934</v>
      </c>
    </row>
    <row r="85" spans="1:1" x14ac:dyDescent="0.3">
      <c r="A85" s="1" t="s">
        <v>1239</v>
      </c>
    </row>
    <row r="86" spans="1:1" x14ac:dyDescent="0.3">
      <c r="A86" s="1" t="s">
        <v>935</v>
      </c>
    </row>
    <row r="87" spans="1:1" x14ac:dyDescent="0.3">
      <c r="A87" s="1" t="s">
        <v>936</v>
      </c>
    </row>
    <row r="88" spans="1:1" x14ac:dyDescent="0.3">
      <c r="A88" s="1" t="s">
        <v>937</v>
      </c>
    </row>
    <row r="89" spans="1:1" x14ac:dyDescent="0.3">
      <c r="A89" s="1" t="s">
        <v>1240</v>
      </c>
    </row>
    <row r="90" spans="1:1" x14ac:dyDescent="0.3">
      <c r="A90" s="1" t="s">
        <v>938</v>
      </c>
    </row>
    <row r="91" spans="1:1" x14ac:dyDescent="0.3">
      <c r="A91" s="1" t="s">
        <v>939</v>
      </c>
    </row>
    <row r="92" spans="1:1" x14ac:dyDescent="0.3">
      <c r="A92" s="1" t="s">
        <v>1241</v>
      </c>
    </row>
    <row r="93" spans="1:1" x14ac:dyDescent="0.3">
      <c r="A93" s="1" t="s">
        <v>1242</v>
      </c>
    </row>
    <row r="94" spans="1:1" x14ac:dyDescent="0.3">
      <c r="A94" s="1" t="s">
        <v>940</v>
      </c>
    </row>
    <row r="95" spans="1:1" x14ac:dyDescent="0.3">
      <c r="A95" s="1" t="s">
        <v>747</v>
      </c>
    </row>
    <row r="96" spans="1:1" x14ac:dyDescent="0.3">
      <c r="A96" s="1" t="s">
        <v>941</v>
      </c>
    </row>
    <row r="97" spans="1:1" x14ac:dyDescent="0.3">
      <c r="A97" s="1" t="s">
        <v>942</v>
      </c>
    </row>
    <row r="98" spans="1:1" x14ac:dyDescent="0.3">
      <c r="A98" s="1" t="s">
        <v>943</v>
      </c>
    </row>
    <row r="99" spans="1:1" x14ac:dyDescent="0.3">
      <c r="A99" s="1" t="s">
        <v>944</v>
      </c>
    </row>
    <row r="100" spans="1:1" x14ac:dyDescent="0.3">
      <c r="A100" s="1" t="s">
        <v>1243</v>
      </c>
    </row>
    <row r="101" spans="1:1" x14ac:dyDescent="0.3">
      <c r="A101" s="1" t="s">
        <v>945</v>
      </c>
    </row>
    <row r="102" spans="1:1" x14ac:dyDescent="0.3">
      <c r="A102" s="1" t="s">
        <v>1244</v>
      </c>
    </row>
    <row r="103" spans="1:1" x14ac:dyDescent="0.3">
      <c r="A103" s="1" t="s">
        <v>1245</v>
      </c>
    </row>
    <row r="104" spans="1:1" x14ac:dyDescent="0.3">
      <c r="A104" s="1" t="s">
        <v>946</v>
      </c>
    </row>
    <row r="105" spans="1:1" x14ac:dyDescent="0.3">
      <c r="A105" s="1" t="s">
        <v>1246</v>
      </c>
    </row>
    <row r="106" spans="1:1" x14ac:dyDescent="0.3">
      <c r="A106" s="1" t="s">
        <v>947</v>
      </c>
    </row>
    <row r="107" spans="1:1" ht="112" x14ac:dyDescent="0.3">
      <c r="A107" s="23" t="s">
        <v>1318</v>
      </c>
    </row>
    <row r="108" spans="1:1" x14ac:dyDescent="0.3">
      <c r="A108" s="1" t="s">
        <v>1247</v>
      </c>
    </row>
    <row r="109" spans="1:1" x14ac:dyDescent="0.3">
      <c r="A109" s="1" t="s">
        <v>748</v>
      </c>
    </row>
    <row r="110" spans="1:1" x14ac:dyDescent="0.3">
      <c r="A110" s="1" t="s">
        <v>948</v>
      </c>
    </row>
    <row r="111" spans="1:1" x14ac:dyDescent="0.3">
      <c r="A111" s="1" t="s">
        <v>949</v>
      </c>
    </row>
    <row r="112" spans="1:1" x14ac:dyDescent="0.3">
      <c r="A112" s="1" t="s">
        <v>950</v>
      </c>
    </row>
    <row r="113" spans="1:1" x14ac:dyDescent="0.3">
      <c r="A113" s="1" t="s">
        <v>951</v>
      </c>
    </row>
    <row r="114" spans="1:1" x14ac:dyDescent="0.3">
      <c r="A114" s="1" t="s">
        <v>1248</v>
      </c>
    </row>
    <row r="115" spans="1:1" x14ac:dyDescent="0.3">
      <c r="A115" s="1" t="s">
        <v>1249</v>
      </c>
    </row>
    <row r="116" spans="1:1" x14ac:dyDescent="0.3">
      <c r="A116" s="1" t="s">
        <v>749</v>
      </c>
    </row>
    <row r="117" spans="1:1" x14ac:dyDescent="0.3">
      <c r="A117" s="1" t="s">
        <v>952</v>
      </c>
    </row>
    <row r="118" spans="1:1" x14ac:dyDescent="0.3">
      <c r="A118" s="1" t="s">
        <v>953</v>
      </c>
    </row>
    <row r="119" spans="1:1" x14ac:dyDescent="0.3">
      <c r="A119" s="1" t="s">
        <v>1250</v>
      </c>
    </row>
    <row r="120" spans="1:1" x14ac:dyDescent="0.3">
      <c r="A120" s="1" t="s">
        <v>750</v>
      </c>
    </row>
    <row r="121" spans="1:1" ht="84" x14ac:dyDescent="0.3">
      <c r="A121" s="23" t="s">
        <v>1319</v>
      </c>
    </row>
    <row r="122" spans="1:1" ht="182" customHeight="1" x14ac:dyDescent="0.3">
      <c r="A122" s="566" t="s">
        <v>1320</v>
      </c>
    </row>
    <row r="123" spans="1:1" x14ac:dyDescent="0.3">
      <c r="A123" s="1" t="s">
        <v>1251</v>
      </c>
    </row>
    <row r="124" spans="1:1" x14ac:dyDescent="0.3">
      <c r="A124" s="1" t="s">
        <v>954</v>
      </c>
    </row>
    <row r="125" spans="1:1" x14ac:dyDescent="0.3">
      <c r="A125" s="1" t="s">
        <v>1252</v>
      </c>
    </row>
    <row r="126" spans="1:1" x14ac:dyDescent="0.3">
      <c r="A126" s="1" t="s">
        <v>955</v>
      </c>
    </row>
    <row r="127" spans="1:1" x14ac:dyDescent="0.3">
      <c r="A127" s="1" t="s">
        <v>1253</v>
      </c>
    </row>
    <row r="128" spans="1:1" x14ac:dyDescent="0.3">
      <c r="A128" s="1" t="s">
        <v>956</v>
      </c>
    </row>
    <row r="129" spans="1:1" x14ac:dyDescent="0.3">
      <c r="A129" s="1" t="s">
        <v>957</v>
      </c>
    </row>
    <row r="130" spans="1:1" x14ac:dyDescent="0.3">
      <c r="A130" s="1" t="s">
        <v>1254</v>
      </c>
    </row>
    <row r="131" spans="1:1" x14ac:dyDescent="0.3">
      <c r="A131" s="1" t="s">
        <v>1255</v>
      </c>
    </row>
    <row r="132" spans="1:1" x14ac:dyDescent="0.3">
      <c r="A132" s="1" t="s">
        <v>958</v>
      </c>
    </row>
    <row r="133" spans="1:1" x14ac:dyDescent="0.3">
      <c r="A133" s="1" t="s">
        <v>1256</v>
      </c>
    </row>
    <row r="134" spans="1:1" x14ac:dyDescent="0.3">
      <c r="A134" s="1" t="s">
        <v>959</v>
      </c>
    </row>
    <row r="135" spans="1:1" x14ac:dyDescent="0.3">
      <c r="A135" s="1" t="s">
        <v>1257</v>
      </c>
    </row>
    <row r="136" spans="1:1" x14ac:dyDescent="0.3">
      <c r="A136" s="1" t="s">
        <v>1258</v>
      </c>
    </row>
    <row r="137" spans="1:1" x14ac:dyDescent="0.3">
      <c r="A137" s="1" t="s">
        <v>1259</v>
      </c>
    </row>
    <row r="138" spans="1:1" x14ac:dyDescent="0.3">
      <c r="A138" s="1" t="s">
        <v>1260</v>
      </c>
    </row>
    <row r="139" spans="1:1" x14ac:dyDescent="0.3">
      <c r="A139" s="1" t="s">
        <v>1261</v>
      </c>
    </row>
    <row r="140" spans="1:1" x14ac:dyDescent="0.3">
      <c r="A140" s="1" t="s">
        <v>1262</v>
      </c>
    </row>
    <row r="141" spans="1:1" x14ac:dyDescent="0.3">
      <c r="A141" s="1" t="s">
        <v>1263</v>
      </c>
    </row>
    <row r="142" spans="1:1" x14ac:dyDescent="0.3">
      <c r="A142" s="1" t="s">
        <v>1264</v>
      </c>
    </row>
    <row r="143" spans="1:1" x14ac:dyDescent="0.3">
      <c r="A143" s="1" t="s">
        <v>1265</v>
      </c>
    </row>
    <row r="144" spans="1:1" x14ac:dyDescent="0.3">
      <c r="A144" s="1" t="s">
        <v>960</v>
      </c>
    </row>
    <row r="145" spans="1:1" x14ac:dyDescent="0.3">
      <c r="A145" s="1" t="s">
        <v>1266</v>
      </c>
    </row>
    <row r="146" spans="1:1" x14ac:dyDescent="0.3">
      <c r="A146" s="1" t="s">
        <v>1267</v>
      </c>
    </row>
    <row r="147" spans="1:1" x14ac:dyDescent="0.3">
      <c r="A147" s="1" t="s">
        <v>1268</v>
      </c>
    </row>
    <row r="148" spans="1:1" x14ac:dyDescent="0.3">
      <c r="A148" s="1" t="s">
        <v>751</v>
      </c>
    </row>
    <row r="149" spans="1:1" x14ac:dyDescent="0.3">
      <c r="A149" s="1" t="s">
        <v>961</v>
      </c>
    </row>
    <row r="150" spans="1:1" x14ac:dyDescent="0.3">
      <c r="A150" s="1" t="s">
        <v>1269</v>
      </c>
    </row>
    <row r="151" spans="1:1" x14ac:dyDescent="0.3">
      <c r="A151" s="1" t="s">
        <v>962</v>
      </c>
    </row>
    <row r="152" spans="1:1" x14ac:dyDescent="0.3">
      <c r="A152" s="1" t="s">
        <v>963</v>
      </c>
    </row>
    <row r="153" spans="1:1" x14ac:dyDescent="0.3">
      <c r="A153" s="1" t="s">
        <v>964</v>
      </c>
    </row>
    <row r="154" spans="1:1" x14ac:dyDescent="0.3">
      <c r="A154" s="1" t="s">
        <v>965</v>
      </c>
    </row>
    <row r="155" spans="1:1" x14ac:dyDescent="0.3">
      <c r="A155" s="1" t="s">
        <v>966</v>
      </c>
    </row>
    <row r="156" spans="1:1" x14ac:dyDescent="0.3">
      <c r="A156" s="1" t="s">
        <v>967</v>
      </c>
    </row>
    <row r="157" spans="1:1" x14ac:dyDescent="0.3">
      <c r="A157" s="1" t="s">
        <v>968</v>
      </c>
    </row>
    <row r="158" spans="1:1" x14ac:dyDescent="0.3">
      <c r="A158" s="1" t="s">
        <v>969</v>
      </c>
    </row>
    <row r="159" spans="1:1" x14ac:dyDescent="0.3">
      <c r="A159" s="1" t="s">
        <v>970</v>
      </c>
    </row>
    <row r="160" spans="1:1" x14ac:dyDescent="0.3">
      <c r="A160" s="1" t="s">
        <v>1270</v>
      </c>
    </row>
    <row r="161" spans="1:1" x14ac:dyDescent="0.3">
      <c r="A161" s="1" t="s">
        <v>971</v>
      </c>
    </row>
    <row r="162" spans="1:1" x14ac:dyDescent="0.3">
      <c r="A162" s="1" t="s">
        <v>1271</v>
      </c>
    </row>
    <row r="163" spans="1:1" x14ac:dyDescent="0.3">
      <c r="A163" s="1" t="s">
        <v>972</v>
      </c>
    </row>
    <row r="164" spans="1:1" x14ac:dyDescent="0.3">
      <c r="A164" s="1" t="s">
        <v>973</v>
      </c>
    </row>
    <row r="165" spans="1:1" x14ac:dyDescent="0.3">
      <c r="A165" s="1" t="s">
        <v>974</v>
      </c>
    </row>
    <row r="166" spans="1:1" x14ac:dyDescent="0.3">
      <c r="A166" s="1" t="s">
        <v>975</v>
      </c>
    </row>
    <row r="167" spans="1:1" x14ac:dyDescent="0.3">
      <c r="A167" s="1" t="s">
        <v>976</v>
      </c>
    </row>
    <row r="168" spans="1:1" x14ac:dyDescent="0.3">
      <c r="A168" s="1" t="s">
        <v>1272</v>
      </c>
    </row>
    <row r="169" spans="1:1" x14ac:dyDescent="0.3">
      <c r="A169" s="1" t="s">
        <v>1273</v>
      </c>
    </row>
    <row r="170" spans="1:1" x14ac:dyDescent="0.3">
      <c r="A170" s="1" t="s">
        <v>977</v>
      </c>
    </row>
    <row r="171" spans="1:1" x14ac:dyDescent="0.3">
      <c r="A171" s="1" t="s">
        <v>1274</v>
      </c>
    </row>
    <row r="172" spans="1:1" x14ac:dyDescent="0.3">
      <c r="A172" s="1" t="s">
        <v>1275</v>
      </c>
    </row>
    <row r="173" spans="1:1" x14ac:dyDescent="0.3">
      <c r="A173" s="1" t="s">
        <v>978</v>
      </c>
    </row>
    <row r="174" spans="1:1" x14ac:dyDescent="0.3">
      <c r="A174" s="1" t="s">
        <v>1276</v>
      </c>
    </row>
    <row r="175" spans="1:1" x14ac:dyDescent="0.3">
      <c r="A175" s="1" t="s">
        <v>979</v>
      </c>
    </row>
    <row r="176" spans="1:1" x14ac:dyDescent="0.3">
      <c r="A176" s="1" t="s">
        <v>980</v>
      </c>
    </row>
    <row r="177" spans="1:1" x14ac:dyDescent="0.3">
      <c r="A177" s="1" t="s">
        <v>1277</v>
      </c>
    </row>
    <row r="178" spans="1:1" x14ac:dyDescent="0.3">
      <c r="A178" s="1" t="s">
        <v>981</v>
      </c>
    </row>
    <row r="179" spans="1:1" x14ac:dyDescent="0.3">
      <c r="A179" s="1" t="s">
        <v>1278</v>
      </c>
    </row>
    <row r="180" spans="1:1" x14ac:dyDescent="0.3">
      <c r="A180" s="1" t="s">
        <v>982</v>
      </c>
    </row>
    <row r="181" spans="1:1" x14ac:dyDescent="0.3">
      <c r="A181" s="1" t="s">
        <v>1279</v>
      </c>
    </row>
    <row r="182" spans="1:1" x14ac:dyDescent="0.3">
      <c r="A182" s="1" t="s">
        <v>1280</v>
      </c>
    </row>
    <row r="183" spans="1:1" x14ac:dyDescent="0.3">
      <c r="A183" s="1" t="s">
        <v>1281</v>
      </c>
    </row>
    <row r="184" spans="1:1" x14ac:dyDescent="0.3">
      <c r="A184" s="1" t="s">
        <v>1282</v>
      </c>
    </row>
    <row r="185" spans="1:1" x14ac:dyDescent="0.3">
      <c r="A185" s="1" t="s">
        <v>983</v>
      </c>
    </row>
    <row r="186" spans="1:1" x14ac:dyDescent="0.3">
      <c r="A186" s="1" t="s">
        <v>1283</v>
      </c>
    </row>
    <row r="187" spans="1:1" x14ac:dyDescent="0.3">
      <c r="A187" s="1" t="s">
        <v>1284</v>
      </c>
    </row>
    <row r="188" spans="1:1" x14ac:dyDescent="0.3">
      <c r="A188" s="1" t="s">
        <v>984</v>
      </c>
    </row>
    <row r="189" spans="1:1" x14ac:dyDescent="0.3">
      <c r="A189" s="1" t="s">
        <v>752</v>
      </c>
    </row>
    <row r="190" spans="1:1" x14ac:dyDescent="0.3">
      <c r="A190" s="1" t="s">
        <v>753</v>
      </c>
    </row>
    <row r="191" spans="1:1" x14ac:dyDescent="0.3">
      <c r="A191" s="1" t="s">
        <v>985</v>
      </c>
    </row>
    <row r="192" spans="1:1" x14ac:dyDescent="0.3">
      <c r="A192" s="1" t="s">
        <v>1285</v>
      </c>
    </row>
    <row r="193" spans="1:1" x14ac:dyDescent="0.3">
      <c r="A193" s="1" t="s">
        <v>986</v>
      </c>
    </row>
    <row r="194" spans="1:1" x14ac:dyDescent="0.3">
      <c r="A194" s="1" t="s">
        <v>987</v>
      </c>
    </row>
    <row r="195" spans="1:1" x14ac:dyDescent="0.3">
      <c r="A195" s="1" t="s">
        <v>1286</v>
      </c>
    </row>
    <row r="196" spans="1:1" x14ac:dyDescent="0.3">
      <c r="A196" s="1" t="s">
        <v>988</v>
      </c>
    </row>
    <row r="197" spans="1:1" x14ac:dyDescent="0.3">
      <c r="A197" s="1" t="s">
        <v>989</v>
      </c>
    </row>
    <row r="198" spans="1:1" x14ac:dyDescent="0.3">
      <c r="A198" s="1" t="s">
        <v>990</v>
      </c>
    </row>
    <row r="199" spans="1:1" x14ac:dyDescent="0.3">
      <c r="A199" s="1" t="s">
        <v>991</v>
      </c>
    </row>
    <row r="200" spans="1:1" x14ac:dyDescent="0.3">
      <c r="A200" s="1" t="s">
        <v>992</v>
      </c>
    </row>
    <row r="201" spans="1:1" x14ac:dyDescent="0.3">
      <c r="A201" s="1" t="s">
        <v>1287</v>
      </c>
    </row>
    <row r="202" spans="1:1" x14ac:dyDescent="0.3">
      <c r="A202" s="1" t="s">
        <v>993</v>
      </c>
    </row>
    <row r="203" spans="1:1" x14ac:dyDescent="0.3">
      <c r="A203" s="1" t="s">
        <v>994</v>
      </c>
    </row>
    <row r="204" spans="1:1" x14ac:dyDescent="0.3">
      <c r="A204" s="1" t="s">
        <v>995</v>
      </c>
    </row>
    <row r="205" spans="1:1" x14ac:dyDescent="0.3">
      <c r="A205" s="1" t="s">
        <v>1288</v>
      </c>
    </row>
    <row r="206" spans="1:1" x14ac:dyDescent="0.3">
      <c r="A206" s="1" t="s">
        <v>754</v>
      </c>
    </row>
    <row r="207" spans="1:1" x14ac:dyDescent="0.3">
      <c r="A207" s="1" t="s">
        <v>996</v>
      </c>
    </row>
    <row r="208" spans="1:1" x14ac:dyDescent="0.3">
      <c r="A208" s="1" t="s">
        <v>997</v>
      </c>
    </row>
    <row r="209" spans="1:1" x14ac:dyDescent="0.3">
      <c r="A209" s="1" t="s">
        <v>1289</v>
      </c>
    </row>
    <row r="210" spans="1:1" x14ac:dyDescent="0.3">
      <c r="A210" s="1" t="s">
        <v>998</v>
      </c>
    </row>
    <row r="211" spans="1:1" x14ac:dyDescent="0.3">
      <c r="A211" s="1" t="s">
        <v>999</v>
      </c>
    </row>
    <row r="212" spans="1:1" x14ac:dyDescent="0.3">
      <c r="A212" s="1" t="s">
        <v>755</v>
      </c>
    </row>
    <row r="213" spans="1:1" x14ac:dyDescent="0.3">
      <c r="A213" s="1" t="s">
        <v>1290</v>
      </c>
    </row>
    <row r="214" spans="1:1" x14ac:dyDescent="0.3">
      <c r="A214" s="1" t="s">
        <v>1291</v>
      </c>
    </row>
    <row r="215" spans="1:1" x14ac:dyDescent="0.3">
      <c r="A215" s="1" t="s">
        <v>1292</v>
      </c>
    </row>
    <row r="216" spans="1:1" x14ac:dyDescent="0.3">
      <c r="A216" s="1" t="s">
        <v>1000</v>
      </c>
    </row>
    <row r="217" spans="1:1" x14ac:dyDescent="0.3">
      <c r="A217" s="1" t="s">
        <v>1001</v>
      </c>
    </row>
    <row r="218" spans="1:1" x14ac:dyDescent="0.3">
      <c r="A218" s="1" t="s">
        <v>1293</v>
      </c>
    </row>
    <row r="219" spans="1:1" x14ac:dyDescent="0.3">
      <c r="A219" s="1" t="s">
        <v>526</v>
      </c>
    </row>
    <row r="220" spans="1:1" x14ac:dyDescent="0.3">
      <c r="A220" s="1" t="s">
        <v>1002</v>
      </c>
    </row>
    <row r="221" spans="1:1" x14ac:dyDescent="0.3">
      <c r="A221" s="1" t="s">
        <v>1003</v>
      </c>
    </row>
    <row r="222" spans="1:1" x14ac:dyDescent="0.3">
      <c r="A222" s="1" t="s">
        <v>1004</v>
      </c>
    </row>
    <row r="223" spans="1:1" x14ac:dyDescent="0.3">
      <c r="A223" s="1" t="s">
        <v>1005</v>
      </c>
    </row>
    <row r="224" spans="1:1" x14ac:dyDescent="0.3">
      <c r="A224" s="1" t="s">
        <v>1006</v>
      </c>
    </row>
    <row r="225" spans="1:1" x14ac:dyDescent="0.3">
      <c r="A225" s="1" t="s">
        <v>1007</v>
      </c>
    </row>
    <row r="226" spans="1:1" x14ac:dyDescent="0.3">
      <c r="A226" s="1" t="s">
        <v>1294</v>
      </c>
    </row>
    <row r="227" spans="1:1" x14ac:dyDescent="0.3">
      <c r="A227" s="1" t="s">
        <v>1295</v>
      </c>
    </row>
    <row r="228" spans="1:1" x14ac:dyDescent="0.3">
      <c r="A228" s="1" t="s">
        <v>1008</v>
      </c>
    </row>
    <row r="229" spans="1:1" x14ac:dyDescent="0.3">
      <c r="A229" s="1" t="s">
        <v>1009</v>
      </c>
    </row>
    <row r="230" spans="1:1" x14ac:dyDescent="0.3">
      <c r="A230" s="1" t="s">
        <v>756</v>
      </c>
    </row>
    <row r="231" spans="1:1" x14ac:dyDescent="0.3">
      <c r="A231" s="1" t="s">
        <v>1296</v>
      </c>
    </row>
    <row r="232" spans="1:1" x14ac:dyDescent="0.3">
      <c r="A232" s="1" t="s">
        <v>757</v>
      </c>
    </row>
    <row r="233" spans="1:1" x14ac:dyDescent="0.3">
      <c r="A233" s="1" t="s">
        <v>1297</v>
      </c>
    </row>
    <row r="234" spans="1:1" x14ac:dyDescent="0.3">
      <c r="A234" s="1" t="s">
        <v>1298</v>
      </c>
    </row>
    <row r="235" spans="1:1" x14ac:dyDescent="0.3">
      <c r="A235" s="1" t="s">
        <v>1299</v>
      </c>
    </row>
    <row r="236" spans="1:1" x14ac:dyDescent="0.3">
      <c r="A236" s="1" t="s">
        <v>1300</v>
      </c>
    </row>
    <row r="237" spans="1:1" x14ac:dyDescent="0.3">
      <c r="A237" s="1" t="s">
        <v>1301</v>
      </c>
    </row>
    <row r="238" spans="1:1" x14ac:dyDescent="0.3">
      <c r="A238" s="1" t="s">
        <v>1010</v>
      </c>
    </row>
    <row r="239" spans="1:1" x14ac:dyDescent="0.3">
      <c r="A239" s="1" t="s">
        <v>1011</v>
      </c>
    </row>
    <row r="240" spans="1:1" x14ac:dyDescent="0.3">
      <c r="A240" s="1" t="s">
        <v>1012</v>
      </c>
    </row>
    <row r="241" spans="1:1" x14ac:dyDescent="0.3">
      <c r="A241" s="1" t="s">
        <v>1302</v>
      </c>
    </row>
    <row r="242" spans="1:1" x14ac:dyDescent="0.3">
      <c r="A242" s="1" t="s">
        <v>1013</v>
      </c>
    </row>
    <row r="243" spans="1:1" x14ac:dyDescent="0.3">
      <c r="A243" s="1" t="s">
        <v>1303</v>
      </c>
    </row>
    <row r="244" spans="1:1" x14ac:dyDescent="0.3">
      <c r="A244" s="1" t="s">
        <v>1014</v>
      </c>
    </row>
    <row r="245" spans="1:1" x14ac:dyDescent="0.3">
      <c r="A245" s="1" t="s">
        <v>1304</v>
      </c>
    </row>
    <row r="246" spans="1:1" x14ac:dyDescent="0.3">
      <c r="A246" s="1" t="s">
        <v>1305</v>
      </c>
    </row>
    <row r="247" spans="1:1" x14ac:dyDescent="0.3">
      <c r="A247" s="1" t="s">
        <v>1015</v>
      </c>
    </row>
    <row r="248" spans="1:1" x14ac:dyDescent="0.3">
      <c r="A248" s="1" t="s">
        <v>1306</v>
      </c>
    </row>
    <row r="249" spans="1:1" x14ac:dyDescent="0.3">
      <c r="A249" s="1" t="s">
        <v>1016</v>
      </c>
    </row>
  </sheetData>
  <hyperlinks>
    <hyperlink ref="B33:B40" location="'K2.1.3.1 Nezamestnanosť ÚPSVR'!A1" display="Vývoj počtu uchádzačov o zamestnanie v jednotlivých mesiacoch v rokoch 2017 a 2018"/>
    <hyperlink ref="B41:B42" location="'K2.1.3.1 VPM podľa ÚPSVR'!A1" display="Podiel voľných pracovných miest v roku 2018 podľa požiadaviek na vzdelanie"/>
    <hyperlink ref="B3" location="'K1.1 Vývoj HDP'!A1" display="Graf 1.1 Vývoj hrubého domáceho produktu v bežných a stálych cenách v rokoch 2013 - 2024"/>
    <hyperlink ref="B4:B7" location="'K1.2 Demografické ukazovatele'!A1" display="Tabuľka 1.1 Prírastky obyvateľstva SR v rokoch 2023 a 2024"/>
    <hyperlink ref="B8:B13" location="'Príloha ku kapitole 1'!A1" display="Tabuľka 1 Základné ukazovatele ekonomického vývoja SR*"/>
    <hyperlink ref="B14:B19" location="'K2.1.1 Ekon.aktiv.obyvateľstva'!A1" display="Graf 2.1 Bilancia ekonomickej aktivity obyvateľov SR vo veku 15 a viac rokov (priemer v roku 2024)"/>
    <hyperlink ref="B20:B23" location="'K2.1.2.1 Zamestnanosť - SP'!A1" display="Graf 2.2 Počet zamestnávateľov evidovaných v Sociálnej poisťovni v rokoch 2023 a 2024"/>
    <hyperlink ref="B24:B29" location="'K2.1.2.2 Zamestnanosť - ŠÚSR'!A1" display="Tabuľka 2.6 Pracujúci podľa veku v roku 2024 (priemer za rok)"/>
    <hyperlink ref="B30:B31" location="'K2.1.3 Voľné prac. miesta'!A1" display="Graf 2.6 Počet voľných pracovných miest a miera voľných pracovných miest v roku 2024"/>
    <hyperlink ref="B32:B39" location="'K2.1.4.1 Nezamestnanosť ÚPSVR'!A1" display="Graf 2.7 Porovnanie priemerných hodnôt ukazovateľov v rokoch 2023 a 2024"/>
    <hyperlink ref="B40:B41" location="'K2.1.4.1 Štruktúra VPM - ÚPSVR'!A1" display="Graf 2.12 Štruktúra VPM podľa vzdelania v roku 2024 - podiel na celkovom počte VPM"/>
    <hyperlink ref="B42:B43" location="'K2.1.4.2 Nezamestnanosť VZPS'!A1" display="Tabuľka 2.16 Nezamestnanosť podľa krajov v roku 2024 (priemer za rok)"/>
    <hyperlink ref="B44:B48" location="'K2.2.1 Mzdy'!A1" display="Graf 2.14 Priemerná nominálna mesačná mzda zamestnanca hospodárstva SR v eur"/>
    <hyperlink ref="B49:B50" location="'K2.2.3 Úplné náklady práce'!A1" display="Tabuľka 2.21 Dynamika ročných nákladov práce v SR na zamestnanca (v eurách)"/>
    <hyperlink ref="B51" location="'K2.3 Sociálna ekonomika'!A1" display="Tabuľka 2.23 Prehľad predaných a preplatených Servisných poukážok za roky 2020 až 2024"/>
    <hyperlink ref="B52:B60" location="'Príloha ku kapitole 2 - 1. časť'!A1" display="Tabuľka 1 Ekonomicky aktívne obyvateľstvo podľa veku, vzdelania a pohlavia v roku 2024 (priemer za rok v tis.)"/>
    <hyperlink ref="B61:B63" location="'Príloha ku kapitole 2 - časť 2.'!A1" display="Tabuľka 10 Vyhlásené vyzvania pre národné projekty  a dopytovo-orientované výzvy za rok 2024"/>
    <hyperlink ref="B64:B76" location="'Príloha ku kapitole 2 - časť 3.'!A1" display="Tabuľka 13 Priemerná hrubá mesačná mzda v podnikateľskej a nepodnikateľskej sfére podľa dosiahnutého stupňa vzdelania – rok 2024 v €"/>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D7E0"/>
  </sheetPr>
  <dimension ref="A1:N91"/>
  <sheetViews>
    <sheetView zoomScaleNormal="100" workbookViewId="0"/>
  </sheetViews>
  <sheetFormatPr defaultColWidth="9.1796875" defaultRowHeight="14" x14ac:dyDescent="0.3"/>
  <cols>
    <col min="1" max="1" width="9.1796875" style="1"/>
    <col min="2" max="2" width="20.7265625" style="1" customWidth="1"/>
    <col min="3" max="3" width="14" style="1" customWidth="1"/>
    <col min="4" max="4" width="11.26953125" style="1" customWidth="1"/>
    <col min="5" max="5" width="16.81640625" style="1" customWidth="1"/>
    <col min="6" max="6" width="10.7265625" style="1" customWidth="1"/>
    <col min="7" max="11" width="9.1796875" style="64"/>
    <col min="12" max="12" width="19.7265625" style="64" customWidth="1"/>
    <col min="13" max="13" width="25.1796875" style="64" customWidth="1"/>
    <col min="14" max="14" width="9.1796875" style="64"/>
    <col min="15" max="16" width="9.1796875" style="1"/>
    <col min="17" max="19" width="9.1796875" style="1" customWidth="1"/>
    <col min="20" max="20" width="16.26953125" style="1" bestFit="1" customWidth="1"/>
    <col min="21" max="16384" width="9.1796875" style="1"/>
  </cols>
  <sheetData>
    <row r="1" spans="1:14" ht="15.5" x14ac:dyDescent="0.35">
      <c r="A1" s="2" t="s">
        <v>1210</v>
      </c>
      <c r="B1" s="2"/>
      <c r="G1" s="130"/>
    </row>
    <row r="2" spans="1:14" ht="15.5" x14ac:dyDescent="0.35">
      <c r="G2" s="130"/>
    </row>
    <row r="3" spans="1:14" ht="15.5" x14ac:dyDescent="0.35">
      <c r="G3" s="130"/>
    </row>
    <row r="4" spans="1:14" ht="18" x14ac:dyDescent="0.4">
      <c r="J4" s="245"/>
      <c r="K4" s="245"/>
      <c r="M4" s="167"/>
    </row>
    <row r="5" spans="1:14" x14ac:dyDescent="0.3">
      <c r="I5" s="246"/>
      <c r="J5" s="205"/>
      <c r="K5" s="205"/>
      <c r="M5" s="247"/>
      <c r="N5" s="247"/>
    </row>
    <row r="6" spans="1:14" x14ac:dyDescent="0.3">
      <c r="I6" s="246"/>
      <c r="J6" s="205"/>
      <c r="K6" s="205"/>
      <c r="M6" s="247"/>
      <c r="N6" s="247"/>
    </row>
    <row r="7" spans="1:14" x14ac:dyDescent="0.3">
      <c r="I7" s="246"/>
      <c r="J7" s="205"/>
      <c r="K7" s="205"/>
      <c r="M7" s="247"/>
      <c r="N7" s="247"/>
    </row>
    <row r="8" spans="1:14" x14ac:dyDescent="0.3">
      <c r="I8" s="246"/>
      <c r="J8" s="205"/>
      <c r="K8" s="205"/>
      <c r="M8" s="247"/>
      <c r="N8" s="247"/>
    </row>
    <row r="9" spans="1:14" x14ac:dyDescent="0.3">
      <c r="I9" s="246"/>
      <c r="J9" s="205"/>
      <c r="K9" s="205"/>
      <c r="M9" s="247"/>
      <c r="N9" s="247"/>
    </row>
    <row r="10" spans="1:14" x14ac:dyDescent="0.3">
      <c r="I10" s="246"/>
      <c r="J10" s="205"/>
      <c r="K10" s="205"/>
      <c r="M10" s="247"/>
      <c r="N10" s="247"/>
    </row>
    <row r="11" spans="1:14" x14ac:dyDescent="0.3">
      <c r="I11" s="246"/>
      <c r="J11" s="205"/>
      <c r="K11" s="205"/>
      <c r="M11" s="247"/>
      <c r="N11" s="247"/>
    </row>
    <row r="12" spans="1:14" x14ac:dyDescent="0.3">
      <c r="I12" s="246"/>
      <c r="J12" s="205"/>
      <c r="K12" s="205"/>
      <c r="M12" s="247"/>
      <c r="N12" s="247"/>
    </row>
    <row r="13" spans="1:14" x14ac:dyDescent="0.3">
      <c r="I13" s="246"/>
      <c r="J13" s="205"/>
      <c r="K13" s="205"/>
      <c r="M13" s="247"/>
      <c r="N13" s="247"/>
    </row>
    <row r="14" spans="1:14" x14ac:dyDescent="0.3">
      <c r="I14" s="246"/>
      <c r="J14" s="205"/>
      <c r="K14" s="205"/>
      <c r="M14" s="247"/>
      <c r="N14" s="247"/>
    </row>
    <row r="16" spans="1:14" x14ac:dyDescent="0.3">
      <c r="A16" s="344" t="s">
        <v>1197</v>
      </c>
    </row>
    <row r="17" spans="1:14" x14ac:dyDescent="0.3">
      <c r="A17" s="3"/>
    </row>
    <row r="19" spans="1:14" ht="31.5" customHeight="1" x14ac:dyDescent="0.3">
      <c r="C19" s="133" t="s">
        <v>41</v>
      </c>
      <c r="D19" s="126" t="s">
        <v>1198</v>
      </c>
      <c r="E19" s="126" t="s">
        <v>662</v>
      </c>
      <c r="G19" s="35"/>
    </row>
    <row r="20" spans="1:14" x14ac:dyDescent="0.3">
      <c r="C20" s="123">
        <v>2014</v>
      </c>
      <c r="D20" s="124">
        <v>82.472700000000003</v>
      </c>
      <c r="E20" s="124">
        <v>76.562300000000008</v>
      </c>
      <c r="G20" s="35"/>
    </row>
    <row r="21" spans="1:14" x14ac:dyDescent="0.3">
      <c r="C21" s="123">
        <v>2015</v>
      </c>
      <c r="D21" s="124">
        <v>86.742199999999997</v>
      </c>
      <c r="E21" s="124">
        <v>80.376300000000001</v>
      </c>
    </row>
    <row r="22" spans="1:14" x14ac:dyDescent="0.3">
      <c r="C22" s="123">
        <v>2016</v>
      </c>
      <c r="D22" s="124">
        <v>88.43180000000001</v>
      </c>
      <c r="E22" s="124">
        <v>81.621600000000001</v>
      </c>
    </row>
    <row r="23" spans="1:14" x14ac:dyDescent="0.3">
      <c r="C23" s="123">
        <v>2017</v>
      </c>
      <c r="D23" s="124">
        <v>90.9739</v>
      </c>
      <c r="E23" s="124">
        <v>84.960399999999993</v>
      </c>
    </row>
    <row r="24" spans="1:14" x14ac:dyDescent="0.3">
      <c r="C24" s="123">
        <v>2018</v>
      </c>
      <c r="D24" s="124">
        <v>94.669399999999996</v>
      </c>
      <c r="E24" s="124">
        <v>90.275899999999993</v>
      </c>
    </row>
    <row r="25" spans="1:14" x14ac:dyDescent="0.3">
      <c r="C25" s="123">
        <v>2019</v>
      </c>
      <c r="D25" s="124">
        <v>96.823999999999998</v>
      </c>
      <c r="E25" s="124">
        <v>94.547499999999999</v>
      </c>
      <c r="H25" s="1"/>
      <c r="I25" s="1"/>
      <c r="J25" s="1"/>
      <c r="L25" s="1"/>
      <c r="M25" s="1"/>
      <c r="N25" s="1"/>
    </row>
    <row r="26" spans="1:14" x14ac:dyDescent="0.3">
      <c r="C26" s="123">
        <v>2020</v>
      </c>
      <c r="D26" s="124">
        <v>94.320599999999999</v>
      </c>
      <c r="E26" s="124">
        <v>94.320599999999999</v>
      </c>
      <c r="H26" s="1"/>
      <c r="I26" s="1"/>
      <c r="J26" s="1"/>
      <c r="L26" s="1"/>
      <c r="M26" s="1"/>
      <c r="N26" s="111"/>
    </row>
    <row r="27" spans="1:14" x14ac:dyDescent="0.3">
      <c r="C27" s="123">
        <v>2021</v>
      </c>
      <c r="D27" s="125">
        <v>99.6965</v>
      </c>
      <c r="E27" s="125">
        <v>101.9335</v>
      </c>
      <c r="H27" s="1"/>
      <c r="I27" s="1"/>
      <c r="J27" s="1"/>
      <c r="L27" s="1"/>
      <c r="M27" s="1"/>
      <c r="N27" s="111"/>
    </row>
    <row r="28" spans="1:14" x14ac:dyDescent="0.3">
      <c r="C28" s="123">
        <v>2022</v>
      </c>
      <c r="D28" s="125">
        <v>100.19789999999999</v>
      </c>
      <c r="E28" s="125">
        <v>110.04639999999999</v>
      </c>
      <c r="H28" s="1"/>
      <c r="I28" s="1"/>
      <c r="J28" s="1"/>
      <c r="L28" s="1"/>
      <c r="M28" s="1"/>
      <c r="N28" s="111"/>
    </row>
    <row r="29" spans="1:14" x14ac:dyDescent="0.3">
      <c r="C29" s="123">
        <v>2023</v>
      </c>
      <c r="D29" s="125">
        <v>102.3035</v>
      </c>
      <c r="E29" s="125">
        <v>123.53869999999999</v>
      </c>
      <c r="H29" s="1"/>
      <c r="I29" s="1"/>
      <c r="J29" s="1"/>
      <c r="L29" s="1"/>
      <c r="M29" s="1"/>
      <c r="N29" s="111"/>
    </row>
    <row r="30" spans="1:14" x14ac:dyDescent="0.3">
      <c r="C30" s="123">
        <v>2024</v>
      </c>
      <c r="D30" s="125">
        <v>104.2983</v>
      </c>
      <c r="E30" s="125">
        <v>130.20750000000001</v>
      </c>
      <c r="H30" s="1"/>
      <c r="I30" s="1"/>
      <c r="J30" s="1"/>
      <c r="L30" s="1"/>
      <c r="M30" s="1"/>
      <c r="N30" s="111"/>
    </row>
    <row r="31" spans="1:14" x14ac:dyDescent="0.3">
      <c r="C31" s="123">
        <v>2025</v>
      </c>
      <c r="D31" s="125">
        <v>105.1404</v>
      </c>
      <c r="E31" s="125">
        <v>136.7543</v>
      </c>
      <c r="H31" s="1"/>
      <c r="I31" s="1"/>
      <c r="J31" s="1"/>
      <c r="L31" s="1"/>
      <c r="M31" s="1"/>
      <c r="N31" s="111"/>
    </row>
    <row r="32" spans="1:14" x14ac:dyDescent="0.3">
      <c r="H32" s="1"/>
      <c r="I32" s="1"/>
      <c r="J32" s="1"/>
      <c r="L32" s="1"/>
      <c r="M32" s="1"/>
      <c r="N32" s="111"/>
    </row>
    <row r="33" spans="3:14" x14ac:dyDescent="0.3">
      <c r="H33" s="1"/>
      <c r="I33" s="1"/>
      <c r="J33" s="1"/>
      <c r="L33" s="1"/>
      <c r="M33" s="1"/>
      <c r="N33" s="111"/>
    </row>
    <row r="34" spans="3:14" x14ac:dyDescent="0.3">
      <c r="H34" s="1"/>
      <c r="I34" s="1"/>
      <c r="J34" s="1"/>
      <c r="L34" s="1"/>
      <c r="M34" s="1"/>
      <c r="N34" s="111"/>
    </row>
    <row r="35" spans="3:14" x14ac:dyDescent="0.3">
      <c r="D35" s="203"/>
      <c r="E35" s="203"/>
      <c r="L35" s="1"/>
      <c r="M35" s="1"/>
      <c r="N35" s="111"/>
    </row>
    <row r="36" spans="3:14" x14ac:dyDescent="0.3">
      <c r="C36" s="62"/>
      <c r="D36" s="169"/>
      <c r="E36" s="169"/>
      <c r="L36" s="1"/>
      <c r="M36" s="1"/>
      <c r="N36" s="111"/>
    </row>
    <row r="37" spans="3:14" x14ac:dyDescent="0.3">
      <c r="C37" s="62"/>
      <c r="D37" s="169"/>
      <c r="E37" s="169"/>
      <c r="L37" s="1"/>
      <c r="M37" s="1"/>
      <c r="N37" s="111"/>
    </row>
    <row r="38" spans="3:14" x14ac:dyDescent="0.3">
      <c r="C38" s="62"/>
      <c r="D38" s="169"/>
      <c r="E38" s="169"/>
    </row>
    <row r="39" spans="3:14" x14ac:dyDescent="0.3">
      <c r="C39" s="62"/>
      <c r="D39" s="169"/>
      <c r="E39" s="169"/>
      <c r="L39" s="1"/>
      <c r="M39" s="1"/>
      <c r="N39" s="1"/>
    </row>
    <row r="40" spans="3:14" x14ac:dyDescent="0.3">
      <c r="C40" s="62"/>
      <c r="D40" s="169"/>
      <c r="E40" s="169"/>
      <c r="L40" s="1"/>
      <c r="M40" s="1"/>
      <c r="N40" s="1"/>
    </row>
    <row r="41" spans="3:14" x14ac:dyDescent="0.3">
      <c r="C41" s="62"/>
      <c r="D41" s="169"/>
      <c r="E41" s="169"/>
      <c r="L41" s="1"/>
      <c r="M41" s="1"/>
      <c r="N41" s="1"/>
    </row>
    <row r="42" spans="3:14" x14ac:dyDescent="0.3">
      <c r="C42" s="62"/>
      <c r="D42" s="169"/>
      <c r="E42" s="204"/>
      <c r="H42" s="1"/>
      <c r="I42" s="1"/>
      <c r="J42" s="1"/>
      <c r="L42" s="1"/>
      <c r="M42" s="1"/>
      <c r="N42" s="1"/>
    </row>
    <row r="43" spans="3:14" x14ac:dyDescent="0.3">
      <c r="C43" s="62"/>
      <c r="D43" s="204"/>
      <c r="E43" s="169"/>
      <c r="H43" s="1"/>
      <c r="I43" s="1"/>
      <c r="J43" s="1"/>
      <c r="L43" s="1"/>
      <c r="M43" s="1"/>
      <c r="N43" s="1"/>
    </row>
    <row r="44" spans="3:14" x14ac:dyDescent="0.3">
      <c r="C44" s="62"/>
      <c r="D44" s="205"/>
      <c r="E44" s="205"/>
      <c r="H44" s="1"/>
      <c r="I44" s="1"/>
      <c r="J44" s="1"/>
      <c r="L44" s="1"/>
      <c r="M44" s="1"/>
      <c r="N44" s="1"/>
    </row>
    <row r="45" spans="3:14" x14ac:dyDescent="0.3">
      <c r="C45" s="62"/>
      <c r="D45" s="205"/>
      <c r="E45" s="205"/>
      <c r="H45" s="1"/>
      <c r="I45" s="1"/>
      <c r="J45" s="1"/>
      <c r="L45" s="1"/>
      <c r="M45" s="1"/>
      <c r="N45" s="1"/>
    </row>
    <row r="46" spans="3:14" x14ac:dyDescent="0.3">
      <c r="H46" s="1"/>
      <c r="I46" s="1"/>
      <c r="J46" s="1"/>
      <c r="L46" s="1"/>
      <c r="M46" s="1"/>
      <c r="N46" s="1"/>
    </row>
    <row r="47" spans="3:14" x14ac:dyDescent="0.3">
      <c r="H47" s="1"/>
      <c r="I47" s="1"/>
      <c r="J47" s="1"/>
      <c r="L47" s="1"/>
      <c r="M47" s="1"/>
      <c r="N47" s="1"/>
    </row>
    <row r="48" spans="3:14" x14ac:dyDescent="0.3">
      <c r="H48" s="1"/>
      <c r="I48" s="1"/>
      <c r="J48" s="1"/>
      <c r="L48" s="1"/>
      <c r="M48" s="1"/>
      <c r="N48" s="1"/>
    </row>
    <row r="49" spans="8:14" x14ac:dyDescent="0.3">
      <c r="H49" s="1"/>
      <c r="I49" s="1"/>
      <c r="J49" s="1"/>
      <c r="L49" s="1"/>
      <c r="M49" s="1"/>
      <c r="N49" s="1"/>
    </row>
    <row r="50" spans="8:14" x14ac:dyDescent="0.3">
      <c r="H50" s="1"/>
      <c r="I50" s="1"/>
      <c r="J50" s="1"/>
      <c r="L50" s="1"/>
      <c r="M50" s="1"/>
      <c r="N50" s="1"/>
    </row>
    <row r="51" spans="8:14" x14ac:dyDescent="0.3">
      <c r="H51" s="1"/>
      <c r="I51" s="1"/>
      <c r="J51" s="1"/>
      <c r="L51" s="1"/>
      <c r="M51" s="1"/>
      <c r="N51" s="1"/>
    </row>
    <row r="52" spans="8:14" x14ac:dyDescent="0.3">
      <c r="H52" s="1"/>
      <c r="I52" s="1"/>
      <c r="J52" s="1"/>
      <c r="L52" s="1"/>
      <c r="M52" s="1"/>
      <c r="N52" s="1"/>
    </row>
    <row r="53" spans="8:14" x14ac:dyDescent="0.3">
      <c r="H53" s="1"/>
      <c r="I53" s="1"/>
      <c r="J53" s="1"/>
      <c r="L53" s="1"/>
      <c r="M53" s="1"/>
      <c r="N53" s="1"/>
    </row>
    <row r="54" spans="8:14" x14ac:dyDescent="0.3">
      <c r="H54" s="1"/>
      <c r="I54" s="1"/>
      <c r="J54" s="1"/>
      <c r="L54" s="1"/>
      <c r="M54" s="1"/>
      <c r="N54" s="1"/>
    </row>
    <row r="55" spans="8:14" x14ac:dyDescent="0.3">
      <c r="H55" s="1"/>
      <c r="I55" s="1"/>
      <c r="J55" s="1"/>
      <c r="L55" s="1"/>
      <c r="M55" s="1"/>
      <c r="N55" s="1"/>
    </row>
    <row r="56" spans="8:14" x14ac:dyDescent="0.3">
      <c r="H56" s="1"/>
      <c r="I56" s="1"/>
      <c r="J56" s="1"/>
      <c r="L56" s="1"/>
      <c r="M56" s="1"/>
      <c r="N56" s="1"/>
    </row>
    <row r="57" spans="8:14" x14ac:dyDescent="0.3">
      <c r="H57" s="1"/>
      <c r="I57" s="1"/>
      <c r="J57" s="1"/>
      <c r="L57" s="1"/>
      <c r="M57" s="1"/>
      <c r="N57" s="1"/>
    </row>
    <row r="58" spans="8:14" x14ac:dyDescent="0.3">
      <c r="H58" s="1"/>
      <c r="I58" s="1"/>
      <c r="J58" s="1"/>
      <c r="L58" s="1"/>
      <c r="M58" s="1"/>
      <c r="N58" s="1"/>
    </row>
    <row r="59" spans="8:14" x14ac:dyDescent="0.3">
      <c r="H59" s="1"/>
      <c r="I59" s="1"/>
      <c r="J59" s="1"/>
      <c r="L59" s="1"/>
      <c r="M59" s="1"/>
      <c r="N59" s="1"/>
    </row>
    <row r="60" spans="8:14" x14ac:dyDescent="0.3">
      <c r="H60" s="1"/>
      <c r="I60" s="1"/>
      <c r="J60" s="1"/>
      <c r="L60" s="1"/>
      <c r="M60" s="1"/>
      <c r="N60" s="1"/>
    </row>
    <row r="61" spans="8:14" x14ac:dyDescent="0.3">
      <c r="H61" s="1"/>
      <c r="I61" s="1"/>
      <c r="J61" s="1"/>
      <c r="L61" s="1"/>
      <c r="M61" s="1"/>
      <c r="N61" s="1"/>
    </row>
    <row r="62" spans="8:14" x14ac:dyDescent="0.3">
      <c r="H62" s="1"/>
      <c r="I62" s="1"/>
      <c r="J62" s="1"/>
      <c r="L62" s="1"/>
      <c r="M62" s="1"/>
      <c r="N62" s="1"/>
    </row>
    <row r="63" spans="8:14" x14ac:dyDescent="0.3">
      <c r="H63" s="1"/>
      <c r="I63" s="1"/>
      <c r="J63" s="1"/>
      <c r="L63" s="1"/>
      <c r="M63" s="1"/>
      <c r="N63" s="1"/>
    </row>
    <row r="64" spans="8:14" x14ac:dyDescent="0.3">
      <c r="H64" s="1"/>
      <c r="I64" s="1"/>
      <c r="J64" s="1"/>
      <c r="L64" s="1"/>
      <c r="M64" s="1"/>
      <c r="N64" s="1"/>
    </row>
    <row r="65" spans="8:14" x14ac:dyDescent="0.3">
      <c r="H65" s="1"/>
      <c r="I65" s="1"/>
      <c r="J65" s="1"/>
      <c r="L65" s="1"/>
      <c r="M65" s="1"/>
      <c r="N65" s="1"/>
    </row>
    <row r="66" spans="8:14" x14ac:dyDescent="0.3">
      <c r="H66" s="1"/>
      <c r="I66" s="1"/>
      <c r="J66" s="1"/>
      <c r="L66" s="1"/>
      <c r="M66" s="1"/>
      <c r="N66" s="1"/>
    </row>
    <row r="67" spans="8:14" x14ac:dyDescent="0.3">
      <c r="H67" s="1"/>
      <c r="I67" s="1"/>
      <c r="J67" s="1"/>
      <c r="L67" s="1"/>
      <c r="M67" s="1"/>
      <c r="N67" s="1"/>
    </row>
    <row r="68" spans="8:14" x14ac:dyDescent="0.3">
      <c r="H68" s="1"/>
      <c r="I68" s="1"/>
      <c r="J68" s="1"/>
      <c r="L68" s="1"/>
      <c r="M68" s="1"/>
      <c r="N68" s="1"/>
    </row>
    <row r="69" spans="8:14" x14ac:dyDescent="0.3">
      <c r="H69" s="1"/>
      <c r="I69" s="1"/>
      <c r="J69" s="1"/>
      <c r="L69" s="1"/>
      <c r="M69" s="1"/>
      <c r="N69" s="1"/>
    </row>
    <row r="70" spans="8:14" x14ac:dyDescent="0.3">
      <c r="H70" s="1"/>
      <c r="I70" s="1"/>
      <c r="J70" s="1"/>
      <c r="L70" s="1"/>
      <c r="M70" s="1"/>
      <c r="N70" s="1"/>
    </row>
    <row r="71" spans="8:14" x14ac:dyDescent="0.3">
      <c r="H71" s="1"/>
      <c r="I71" s="1"/>
      <c r="J71" s="1"/>
      <c r="L71" s="1"/>
      <c r="M71" s="1"/>
      <c r="N71" s="1"/>
    </row>
    <row r="72" spans="8:14" x14ac:dyDescent="0.3">
      <c r="H72" s="1"/>
      <c r="I72" s="1"/>
      <c r="J72" s="1"/>
      <c r="L72" s="1"/>
      <c r="M72" s="1"/>
      <c r="N72" s="1"/>
    </row>
    <row r="73" spans="8:14" x14ac:dyDescent="0.3">
      <c r="H73" s="1"/>
      <c r="I73" s="1"/>
      <c r="J73" s="1"/>
      <c r="L73" s="1"/>
      <c r="M73" s="1"/>
      <c r="N73" s="1"/>
    </row>
    <row r="74" spans="8:14" x14ac:dyDescent="0.3">
      <c r="H74" s="1"/>
      <c r="I74" s="1"/>
      <c r="J74" s="1"/>
      <c r="L74" s="1"/>
      <c r="M74" s="1"/>
      <c r="N74" s="1"/>
    </row>
    <row r="75" spans="8:14" x14ac:dyDescent="0.3">
      <c r="H75" s="1"/>
      <c r="I75" s="1"/>
      <c r="J75" s="1"/>
      <c r="L75" s="1"/>
      <c r="M75" s="1"/>
      <c r="N75" s="1"/>
    </row>
    <row r="76" spans="8:14" x14ac:dyDescent="0.3">
      <c r="H76" s="1"/>
      <c r="I76" s="1"/>
      <c r="J76" s="1"/>
      <c r="L76" s="1"/>
      <c r="M76" s="1"/>
      <c r="N76" s="1"/>
    </row>
    <row r="77" spans="8:14" x14ac:dyDescent="0.3">
      <c r="H77" s="1"/>
      <c r="I77" s="1"/>
      <c r="J77" s="1"/>
      <c r="L77" s="1"/>
      <c r="M77" s="1"/>
      <c r="N77" s="1"/>
    </row>
    <row r="78" spans="8:14" x14ac:dyDescent="0.3">
      <c r="H78" s="1"/>
      <c r="I78" s="1"/>
      <c r="J78" s="1"/>
      <c r="L78" s="1"/>
      <c r="M78" s="1"/>
      <c r="N78" s="1"/>
    </row>
    <row r="79" spans="8:14" x14ac:dyDescent="0.3">
      <c r="H79" s="1"/>
      <c r="I79" s="1"/>
      <c r="J79" s="1"/>
      <c r="L79" s="1"/>
      <c r="M79" s="1"/>
      <c r="N79" s="1"/>
    </row>
    <row r="80" spans="8:14" x14ac:dyDescent="0.3">
      <c r="H80" s="1"/>
      <c r="I80" s="1"/>
      <c r="J80" s="1"/>
      <c r="L80" s="1"/>
      <c r="M80" s="1"/>
      <c r="N80" s="1"/>
    </row>
    <row r="81" spans="12:14" x14ac:dyDescent="0.3">
      <c r="L81" s="1"/>
      <c r="M81" s="1"/>
      <c r="N81" s="1"/>
    </row>
    <row r="82" spans="12:14" x14ac:dyDescent="0.3">
      <c r="L82" s="1"/>
      <c r="M82" s="1"/>
      <c r="N82" s="1"/>
    </row>
    <row r="83" spans="12:14" x14ac:dyDescent="0.3">
      <c r="L83" s="1"/>
      <c r="M83" s="1"/>
      <c r="N83" s="1"/>
    </row>
    <row r="84" spans="12:14" x14ac:dyDescent="0.3">
      <c r="L84" s="1"/>
      <c r="M84" s="1"/>
      <c r="N84" s="1"/>
    </row>
    <row r="85" spans="12:14" x14ac:dyDescent="0.3">
      <c r="L85" s="1"/>
      <c r="M85" s="1"/>
      <c r="N85" s="1"/>
    </row>
    <row r="86" spans="12:14" x14ac:dyDescent="0.3">
      <c r="L86" s="1"/>
      <c r="M86" s="1"/>
      <c r="N86" s="1"/>
    </row>
    <row r="87" spans="12:14" x14ac:dyDescent="0.3">
      <c r="L87" s="1"/>
      <c r="M87" s="1"/>
      <c r="N87" s="1"/>
    </row>
    <row r="88" spans="12:14" x14ac:dyDescent="0.3">
      <c r="L88" s="1"/>
      <c r="M88" s="1"/>
      <c r="N88" s="1"/>
    </row>
    <row r="89" spans="12:14" x14ac:dyDescent="0.3">
      <c r="L89" s="1"/>
      <c r="M89" s="1"/>
      <c r="N89" s="1"/>
    </row>
    <row r="90" spans="12:14" x14ac:dyDescent="0.3">
      <c r="L90" s="1"/>
      <c r="M90" s="1"/>
      <c r="N90" s="1"/>
    </row>
    <row r="91" spans="12:14" x14ac:dyDescent="0.3">
      <c r="L91" s="1"/>
      <c r="M91" s="1"/>
      <c r="N91" s="1"/>
    </row>
  </sheetData>
  <sortState ref="L27:N38">
    <sortCondition ref="L27:L38"/>
  </sortState>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D7E0"/>
  </sheetPr>
  <dimension ref="A1:Y141"/>
  <sheetViews>
    <sheetView zoomScaleNormal="100" workbookViewId="0">
      <selection sqref="A1:XFD1"/>
    </sheetView>
  </sheetViews>
  <sheetFormatPr defaultRowHeight="14" x14ac:dyDescent="0.3"/>
  <cols>
    <col min="1" max="1" width="24.453125" style="1" customWidth="1"/>
    <col min="2" max="2" width="12.7265625" style="1" bestFit="1" customWidth="1"/>
    <col min="3" max="3" width="7.7265625" style="1" bestFit="1" customWidth="1"/>
    <col min="4" max="4" width="10.81640625" style="1" customWidth="1"/>
    <col min="5" max="5" width="9.1796875" style="1"/>
    <col min="6" max="6" width="30.453125" style="1" customWidth="1"/>
    <col min="7" max="7" width="16.26953125" style="1" customWidth="1"/>
    <col min="8" max="8" width="9.1796875" style="1"/>
    <col min="9" max="9" width="14.81640625" style="1" customWidth="1"/>
    <col min="10" max="10" width="26.26953125" style="1" customWidth="1"/>
    <col min="11" max="11" width="19" style="1" customWidth="1"/>
    <col min="12" max="12" width="9.7265625" style="1" customWidth="1"/>
    <col min="13" max="13" width="8.81640625" style="1" customWidth="1"/>
    <col min="14" max="14" width="10.453125" style="1" customWidth="1"/>
    <col min="15" max="15" width="8.81640625" style="1" customWidth="1"/>
    <col min="16" max="16" width="12.1796875" style="1" customWidth="1"/>
    <col min="17" max="17" width="11.7265625" style="1" customWidth="1"/>
    <col min="18" max="18" width="9.1796875" style="1"/>
    <col min="19" max="19" width="15.81640625" style="1" bestFit="1" customWidth="1"/>
    <col min="20" max="20" width="12" style="1" customWidth="1"/>
    <col min="21" max="25" width="10.1796875" style="1" bestFit="1" customWidth="1"/>
    <col min="26" max="266" width="9.1796875" style="1"/>
    <col min="267" max="267" width="19" style="1" bestFit="1" customWidth="1"/>
    <col min="268" max="268" width="48.453125" style="1" bestFit="1" customWidth="1"/>
    <col min="269" max="271" width="8.81640625" style="1" bestFit="1" customWidth="1"/>
    <col min="272" max="273" width="9.54296875" style="1" bestFit="1" customWidth="1"/>
    <col min="274" max="522" width="9.1796875" style="1"/>
    <col min="523" max="523" width="19" style="1" bestFit="1" customWidth="1"/>
    <col min="524" max="524" width="48.453125" style="1" bestFit="1" customWidth="1"/>
    <col min="525" max="527" width="8.81640625" style="1" bestFit="1" customWidth="1"/>
    <col min="528" max="529" width="9.54296875" style="1" bestFit="1" customWidth="1"/>
    <col min="530" max="778" width="9.1796875" style="1"/>
    <col min="779" max="779" width="19" style="1" bestFit="1" customWidth="1"/>
    <col min="780" max="780" width="48.453125" style="1" bestFit="1" customWidth="1"/>
    <col min="781" max="783" width="8.81640625" style="1" bestFit="1" customWidth="1"/>
    <col min="784" max="785" width="9.54296875" style="1" bestFit="1" customWidth="1"/>
    <col min="786" max="1034" width="9.1796875" style="1"/>
    <col min="1035" max="1035" width="19" style="1" bestFit="1" customWidth="1"/>
    <col min="1036" max="1036" width="48.453125" style="1" bestFit="1" customWidth="1"/>
    <col min="1037" max="1039" width="8.81640625" style="1" bestFit="1" customWidth="1"/>
    <col min="1040" max="1041" width="9.54296875" style="1" bestFit="1" customWidth="1"/>
    <col min="1042" max="1290" width="9.1796875" style="1"/>
    <col min="1291" max="1291" width="19" style="1" bestFit="1" customWidth="1"/>
    <col min="1292" max="1292" width="48.453125" style="1" bestFit="1" customWidth="1"/>
    <col min="1293" max="1295" width="8.81640625" style="1" bestFit="1" customWidth="1"/>
    <col min="1296" max="1297" width="9.54296875" style="1" bestFit="1" customWidth="1"/>
    <col min="1298" max="1546" width="9.1796875" style="1"/>
    <col min="1547" max="1547" width="19" style="1" bestFit="1" customWidth="1"/>
    <col min="1548" max="1548" width="48.453125" style="1" bestFit="1" customWidth="1"/>
    <col min="1549" max="1551" width="8.81640625" style="1" bestFit="1" customWidth="1"/>
    <col min="1552" max="1553" width="9.54296875" style="1" bestFit="1" customWidth="1"/>
    <col min="1554" max="1802" width="9.1796875" style="1"/>
    <col min="1803" max="1803" width="19" style="1" bestFit="1" customWidth="1"/>
    <col min="1804" max="1804" width="48.453125" style="1" bestFit="1" customWidth="1"/>
    <col min="1805" max="1807" width="8.81640625" style="1" bestFit="1" customWidth="1"/>
    <col min="1808" max="1809" width="9.54296875" style="1" bestFit="1" customWidth="1"/>
    <col min="1810" max="2058" width="9.1796875" style="1"/>
    <col min="2059" max="2059" width="19" style="1" bestFit="1" customWidth="1"/>
    <col min="2060" max="2060" width="48.453125" style="1" bestFit="1" customWidth="1"/>
    <col min="2061" max="2063" width="8.81640625" style="1" bestFit="1" customWidth="1"/>
    <col min="2064" max="2065" width="9.54296875" style="1" bestFit="1" customWidth="1"/>
    <col min="2066" max="2314" width="9.1796875" style="1"/>
    <col min="2315" max="2315" width="19" style="1" bestFit="1" customWidth="1"/>
    <col min="2316" max="2316" width="48.453125" style="1" bestFit="1" customWidth="1"/>
    <col min="2317" max="2319" width="8.81640625" style="1" bestFit="1" customWidth="1"/>
    <col min="2320" max="2321" width="9.54296875" style="1" bestFit="1" customWidth="1"/>
    <col min="2322" max="2570" width="9.1796875" style="1"/>
    <col min="2571" max="2571" width="19" style="1" bestFit="1" customWidth="1"/>
    <col min="2572" max="2572" width="48.453125" style="1" bestFit="1" customWidth="1"/>
    <col min="2573" max="2575" width="8.81640625" style="1" bestFit="1" customWidth="1"/>
    <col min="2576" max="2577" width="9.54296875" style="1" bestFit="1" customWidth="1"/>
    <col min="2578" max="2826" width="9.1796875" style="1"/>
    <col min="2827" max="2827" width="19" style="1" bestFit="1" customWidth="1"/>
    <col min="2828" max="2828" width="48.453125" style="1" bestFit="1" customWidth="1"/>
    <col min="2829" max="2831" width="8.81640625" style="1" bestFit="1" customWidth="1"/>
    <col min="2832" max="2833" width="9.54296875" style="1" bestFit="1" customWidth="1"/>
    <col min="2834" max="3082" width="9.1796875" style="1"/>
    <col min="3083" max="3083" width="19" style="1" bestFit="1" customWidth="1"/>
    <col min="3084" max="3084" width="48.453125" style="1" bestFit="1" customWidth="1"/>
    <col min="3085" max="3087" width="8.81640625" style="1" bestFit="1" customWidth="1"/>
    <col min="3088" max="3089" width="9.54296875" style="1" bestFit="1" customWidth="1"/>
    <col min="3090" max="3338" width="9.1796875" style="1"/>
    <col min="3339" max="3339" width="19" style="1" bestFit="1" customWidth="1"/>
    <col min="3340" max="3340" width="48.453125" style="1" bestFit="1" customWidth="1"/>
    <col min="3341" max="3343" width="8.81640625" style="1" bestFit="1" customWidth="1"/>
    <col min="3344" max="3345" width="9.54296875" style="1" bestFit="1" customWidth="1"/>
    <col min="3346" max="3594" width="9.1796875" style="1"/>
    <col min="3595" max="3595" width="19" style="1" bestFit="1" customWidth="1"/>
    <col min="3596" max="3596" width="48.453125" style="1" bestFit="1" customWidth="1"/>
    <col min="3597" max="3599" width="8.81640625" style="1" bestFit="1" customWidth="1"/>
    <col min="3600" max="3601" width="9.54296875" style="1" bestFit="1" customWidth="1"/>
    <col min="3602" max="3850" width="9.1796875" style="1"/>
    <col min="3851" max="3851" width="19" style="1" bestFit="1" customWidth="1"/>
    <col min="3852" max="3852" width="48.453125" style="1" bestFit="1" customWidth="1"/>
    <col min="3853" max="3855" width="8.81640625" style="1" bestFit="1" customWidth="1"/>
    <col min="3856" max="3857" width="9.54296875" style="1" bestFit="1" customWidth="1"/>
    <col min="3858" max="4106" width="9.1796875" style="1"/>
    <col min="4107" max="4107" width="19" style="1" bestFit="1" customWidth="1"/>
    <col min="4108" max="4108" width="48.453125" style="1" bestFit="1" customWidth="1"/>
    <col min="4109" max="4111" width="8.81640625" style="1" bestFit="1" customWidth="1"/>
    <col min="4112" max="4113" width="9.54296875" style="1" bestFit="1" customWidth="1"/>
    <col min="4114" max="4362" width="9.1796875" style="1"/>
    <col min="4363" max="4363" width="19" style="1" bestFit="1" customWidth="1"/>
    <col min="4364" max="4364" width="48.453125" style="1" bestFit="1" customWidth="1"/>
    <col min="4365" max="4367" width="8.81640625" style="1" bestFit="1" customWidth="1"/>
    <col min="4368" max="4369" width="9.54296875" style="1" bestFit="1" customWidth="1"/>
    <col min="4370" max="4618" width="9.1796875" style="1"/>
    <col min="4619" max="4619" width="19" style="1" bestFit="1" customWidth="1"/>
    <col min="4620" max="4620" width="48.453125" style="1" bestFit="1" customWidth="1"/>
    <col min="4621" max="4623" width="8.81640625" style="1" bestFit="1" customWidth="1"/>
    <col min="4624" max="4625" width="9.54296875" style="1" bestFit="1" customWidth="1"/>
    <col min="4626" max="4874" width="9.1796875" style="1"/>
    <col min="4875" max="4875" width="19" style="1" bestFit="1" customWidth="1"/>
    <col min="4876" max="4876" width="48.453125" style="1" bestFit="1" customWidth="1"/>
    <col min="4877" max="4879" width="8.81640625" style="1" bestFit="1" customWidth="1"/>
    <col min="4880" max="4881" width="9.54296875" style="1" bestFit="1" customWidth="1"/>
    <col min="4882" max="5130" width="9.1796875" style="1"/>
    <col min="5131" max="5131" width="19" style="1" bestFit="1" customWidth="1"/>
    <col min="5132" max="5132" width="48.453125" style="1" bestFit="1" customWidth="1"/>
    <col min="5133" max="5135" width="8.81640625" style="1" bestFit="1" customWidth="1"/>
    <col min="5136" max="5137" width="9.54296875" style="1" bestFit="1" customWidth="1"/>
    <col min="5138" max="5386" width="9.1796875" style="1"/>
    <col min="5387" max="5387" width="19" style="1" bestFit="1" customWidth="1"/>
    <col min="5388" max="5388" width="48.453125" style="1" bestFit="1" customWidth="1"/>
    <col min="5389" max="5391" width="8.81640625" style="1" bestFit="1" customWidth="1"/>
    <col min="5392" max="5393" width="9.54296875" style="1" bestFit="1" customWidth="1"/>
    <col min="5394" max="5642" width="9.1796875" style="1"/>
    <col min="5643" max="5643" width="19" style="1" bestFit="1" customWidth="1"/>
    <col min="5644" max="5644" width="48.453125" style="1" bestFit="1" customWidth="1"/>
    <col min="5645" max="5647" width="8.81640625" style="1" bestFit="1" customWidth="1"/>
    <col min="5648" max="5649" width="9.54296875" style="1" bestFit="1" customWidth="1"/>
    <col min="5650" max="5898" width="9.1796875" style="1"/>
    <col min="5899" max="5899" width="19" style="1" bestFit="1" customWidth="1"/>
    <col min="5900" max="5900" width="48.453125" style="1" bestFit="1" customWidth="1"/>
    <col min="5901" max="5903" width="8.81640625" style="1" bestFit="1" customWidth="1"/>
    <col min="5904" max="5905" width="9.54296875" style="1" bestFit="1" customWidth="1"/>
    <col min="5906" max="6154" width="9.1796875" style="1"/>
    <col min="6155" max="6155" width="19" style="1" bestFit="1" customWidth="1"/>
    <col min="6156" max="6156" width="48.453125" style="1" bestFit="1" customWidth="1"/>
    <col min="6157" max="6159" width="8.81640625" style="1" bestFit="1" customWidth="1"/>
    <col min="6160" max="6161" width="9.54296875" style="1" bestFit="1" customWidth="1"/>
    <col min="6162" max="6410" width="9.1796875" style="1"/>
    <col min="6411" max="6411" width="19" style="1" bestFit="1" customWidth="1"/>
    <col min="6412" max="6412" width="48.453125" style="1" bestFit="1" customWidth="1"/>
    <col min="6413" max="6415" width="8.81640625" style="1" bestFit="1" customWidth="1"/>
    <col min="6416" max="6417" width="9.54296875" style="1" bestFit="1" customWidth="1"/>
    <col min="6418" max="6666" width="9.1796875" style="1"/>
    <col min="6667" max="6667" width="19" style="1" bestFit="1" customWidth="1"/>
    <col min="6668" max="6668" width="48.453125" style="1" bestFit="1" customWidth="1"/>
    <col min="6669" max="6671" width="8.81640625" style="1" bestFit="1" customWidth="1"/>
    <col min="6672" max="6673" width="9.54296875" style="1" bestFit="1" customWidth="1"/>
    <col min="6674" max="6922" width="9.1796875" style="1"/>
    <col min="6923" max="6923" width="19" style="1" bestFit="1" customWidth="1"/>
    <col min="6924" max="6924" width="48.453125" style="1" bestFit="1" customWidth="1"/>
    <col min="6925" max="6927" width="8.81640625" style="1" bestFit="1" customWidth="1"/>
    <col min="6928" max="6929" width="9.54296875" style="1" bestFit="1" customWidth="1"/>
    <col min="6930" max="7178" width="9.1796875" style="1"/>
    <col min="7179" max="7179" width="19" style="1" bestFit="1" customWidth="1"/>
    <col min="7180" max="7180" width="48.453125" style="1" bestFit="1" customWidth="1"/>
    <col min="7181" max="7183" width="8.81640625" style="1" bestFit="1" customWidth="1"/>
    <col min="7184" max="7185" width="9.54296875" style="1" bestFit="1" customWidth="1"/>
    <col min="7186" max="7434" width="9.1796875" style="1"/>
    <col min="7435" max="7435" width="19" style="1" bestFit="1" customWidth="1"/>
    <col min="7436" max="7436" width="48.453125" style="1" bestFit="1" customWidth="1"/>
    <col min="7437" max="7439" width="8.81640625" style="1" bestFit="1" customWidth="1"/>
    <col min="7440" max="7441" width="9.54296875" style="1" bestFit="1" customWidth="1"/>
    <col min="7442" max="7690" width="9.1796875" style="1"/>
    <col min="7691" max="7691" width="19" style="1" bestFit="1" customWidth="1"/>
    <col min="7692" max="7692" width="48.453125" style="1" bestFit="1" customWidth="1"/>
    <col min="7693" max="7695" width="8.81640625" style="1" bestFit="1" customWidth="1"/>
    <col min="7696" max="7697" width="9.54296875" style="1" bestFit="1" customWidth="1"/>
    <col min="7698" max="7946" width="9.1796875" style="1"/>
    <col min="7947" max="7947" width="19" style="1" bestFit="1" customWidth="1"/>
    <col min="7948" max="7948" width="48.453125" style="1" bestFit="1" customWidth="1"/>
    <col min="7949" max="7951" width="8.81640625" style="1" bestFit="1" customWidth="1"/>
    <col min="7952" max="7953" width="9.54296875" style="1" bestFit="1" customWidth="1"/>
    <col min="7954" max="8202" width="9.1796875" style="1"/>
    <col min="8203" max="8203" width="19" style="1" bestFit="1" customWidth="1"/>
    <col min="8204" max="8204" width="48.453125" style="1" bestFit="1" customWidth="1"/>
    <col min="8205" max="8207" width="8.81640625" style="1" bestFit="1" customWidth="1"/>
    <col min="8208" max="8209" width="9.54296875" style="1" bestFit="1" customWidth="1"/>
    <col min="8210" max="8458" width="9.1796875" style="1"/>
    <col min="8459" max="8459" width="19" style="1" bestFit="1" customWidth="1"/>
    <col min="8460" max="8460" width="48.453125" style="1" bestFit="1" customWidth="1"/>
    <col min="8461" max="8463" width="8.81640625" style="1" bestFit="1" customWidth="1"/>
    <col min="8464" max="8465" width="9.54296875" style="1" bestFit="1" customWidth="1"/>
    <col min="8466" max="8714" width="9.1796875" style="1"/>
    <col min="8715" max="8715" width="19" style="1" bestFit="1" customWidth="1"/>
    <col min="8716" max="8716" width="48.453125" style="1" bestFit="1" customWidth="1"/>
    <col min="8717" max="8719" width="8.81640625" style="1" bestFit="1" customWidth="1"/>
    <col min="8720" max="8721" width="9.54296875" style="1" bestFit="1" customWidth="1"/>
    <col min="8722" max="8970" width="9.1796875" style="1"/>
    <col min="8971" max="8971" width="19" style="1" bestFit="1" customWidth="1"/>
    <col min="8972" max="8972" width="48.453125" style="1" bestFit="1" customWidth="1"/>
    <col min="8973" max="8975" width="8.81640625" style="1" bestFit="1" customWidth="1"/>
    <col min="8976" max="8977" width="9.54296875" style="1" bestFit="1" customWidth="1"/>
    <col min="8978" max="9226" width="9.1796875" style="1"/>
    <col min="9227" max="9227" width="19" style="1" bestFit="1" customWidth="1"/>
    <col min="9228" max="9228" width="48.453125" style="1" bestFit="1" customWidth="1"/>
    <col min="9229" max="9231" width="8.81640625" style="1" bestFit="1" customWidth="1"/>
    <col min="9232" max="9233" width="9.54296875" style="1" bestFit="1" customWidth="1"/>
    <col min="9234" max="9482" width="9.1796875" style="1"/>
    <col min="9483" max="9483" width="19" style="1" bestFit="1" customWidth="1"/>
    <col min="9484" max="9484" width="48.453125" style="1" bestFit="1" customWidth="1"/>
    <col min="9485" max="9487" width="8.81640625" style="1" bestFit="1" customWidth="1"/>
    <col min="9488" max="9489" width="9.54296875" style="1" bestFit="1" customWidth="1"/>
    <col min="9490" max="9738" width="9.1796875" style="1"/>
    <col min="9739" max="9739" width="19" style="1" bestFit="1" customWidth="1"/>
    <col min="9740" max="9740" width="48.453125" style="1" bestFit="1" customWidth="1"/>
    <col min="9741" max="9743" width="8.81640625" style="1" bestFit="1" customWidth="1"/>
    <col min="9744" max="9745" width="9.54296875" style="1" bestFit="1" customWidth="1"/>
    <col min="9746" max="9994" width="9.1796875" style="1"/>
    <col min="9995" max="9995" width="19" style="1" bestFit="1" customWidth="1"/>
    <col min="9996" max="9996" width="48.453125" style="1" bestFit="1" customWidth="1"/>
    <col min="9997" max="9999" width="8.81640625" style="1" bestFit="1" customWidth="1"/>
    <col min="10000" max="10001" width="9.54296875" style="1" bestFit="1" customWidth="1"/>
    <col min="10002" max="10250" width="9.1796875" style="1"/>
    <col min="10251" max="10251" width="19" style="1" bestFit="1" customWidth="1"/>
    <col min="10252" max="10252" width="48.453125" style="1" bestFit="1" customWidth="1"/>
    <col min="10253" max="10255" width="8.81640625" style="1" bestFit="1" customWidth="1"/>
    <col min="10256" max="10257" width="9.54296875" style="1" bestFit="1" customWidth="1"/>
    <col min="10258" max="10506" width="9.1796875" style="1"/>
    <col min="10507" max="10507" width="19" style="1" bestFit="1" customWidth="1"/>
    <col min="10508" max="10508" width="48.453125" style="1" bestFit="1" customWidth="1"/>
    <col min="10509" max="10511" width="8.81640625" style="1" bestFit="1" customWidth="1"/>
    <col min="10512" max="10513" width="9.54296875" style="1" bestFit="1" customWidth="1"/>
    <col min="10514" max="10762" width="9.1796875" style="1"/>
    <col min="10763" max="10763" width="19" style="1" bestFit="1" customWidth="1"/>
    <col min="10764" max="10764" width="48.453125" style="1" bestFit="1" customWidth="1"/>
    <col min="10765" max="10767" width="8.81640625" style="1" bestFit="1" customWidth="1"/>
    <col min="10768" max="10769" width="9.54296875" style="1" bestFit="1" customWidth="1"/>
    <col min="10770" max="11018" width="9.1796875" style="1"/>
    <col min="11019" max="11019" width="19" style="1" bestFit="1" customWidth="1"/>
    <col min="11020" max="11020" width="48.453125" style="1" bestFit="1" customWidth="1"/>
    <col min="11021" max="11023" width="8.81640625" style="1" bestFit="1" customWidth="1"/>
    <col min="11024" max="11025" width="9.54296875" style="1" bestFit="1" customWidth="1"/>
    <col min="11026" max="11274" width="9.1796875" style="1"/>
    <col min="11275" max="11275" width="19" style="1" bestFit="1" customWidth="1"/>
    <col min="11276" max="11276" width="48.453125" style="1" bestFit="1" customWidth="1"/>
    <col min="11277" max="11279" width="8.81640625" style="1" bestFit="1" customWidth="1"/>
    <col min="11280" max="11281" width="9.54296875" style="1" bestFit="1" customWidth="1"/>
    <col min="11282" max="11530" width="9.1796875" style="1"/>
    <col min="11531" max="11531" width="19" style="1" bestFit="1" customWidth="1"/>
    <col min="11532" max="11532" width="48.453125" style="1" bestFit="1" customWidth="1"/>
    <col min="11533" max="11535" width="8.81640625" style="1" bestFit="1" customWidth="1"/>
    <col min="11536" max="11537" width="9.54296875" style="1" bestFit="1" customWidth="1"/>
    <col min="11538" max="11786" width="9.1796875" style="1"/>
    <col min="11787" max="11787" width="19" style="1" bestFit="1" customWidth="1"/>
    <col min="11788" max="11788" width="48.453125" style="1" bestFit="1" customWidth="1"/>
    <col min="11789" max="11791" width="8.81640625" style="1" bestFit="1" customWidth="1"/>
    <col min="11792" max="11793" width="9.54296875" style="1" bestFit="1" customWidth="1"/>
    <col min="11794" max="12042" width="9.1796875" style="1"/>
    <col min="12043" max="12043" width="19" style="1" bestFit="1" customWidth="1"/>
    <col min="12044" max="12044" width="48.453125" style="1" bestFit="1" customWidth="1"/>
    <col min="12045" max="12047" width="8.81640625" style="1" bestFit="1" customWidth="1"/>
    <col min="12048" max="12049" width="9.54296875" style="1" bestFit="1" customWidth="1"/>
    <col min="12050" max="12298" width="9.1796875" style="1"/>
    <col min="12299" max="12299" width="19" style="1" bestFit="1" customWidth="1"/>
    <col min="12300" max="12300" width="48.453125" style="1" bestFit="1" customWidth="1"/>
    <col min="12301" max="12303" width="8.81640625" style="1" bestFit="1" customWidth="1"/>
    <col min="12304" max="12305" width="9.54296875" style="1" bestFit="1" customWidth="1"/>
    <col min="12306" max="12554" width="9.1796875" style="1"/>
    <col min="12555" max="12555" width="19" style="1" bestFit="1" customWidth="1"/>
    <col min="12556" max="12556" width="48.453125" style="1" bestFit="1" customWidth="1"/>
    <col min="12557" max="12559" width="8.81640625" style="1" bestFit="1" customWidth="1"/>
    <col min="12560" max="12561" width="9.54296875" style="1" bestFit="1" customWidth="1"/>
    <col min="12562" max="12810" width="9.1796875" style="1"/>
    <col min="12811" max="12811" width="19" style="1" bestFit="1" customWidth="1"/>
    <col min="12812" max="12812" width="48.453125" style="1" bestFit="1" customWidth="1"/>
    <col min="12813" max="12815" width="8.81640625" style="1" bestFit="1" customWidth="1"/>
    <col min="12816" max="12817" width="9.54296875" style="1" bestFit="1" customWidth="1"/>
    <col min="12818" max="13066" width="9.1796875" style="1"/>
    <col min="13067" max="13067" width="19" style="1" bestFit="1" customWidth="1"/>
    <col min="13068" max="13068" width="48.453125" style="1" bestFit="1" customWidth="1"/>
    <col min="13069" max="13071" width="8.81640625" style="1" bestFit="1" customWidth="1"/>
    <col min="13072" max="13073" width="9.54296875" style="1" bestFit="1" customWidth="1"/>
    <col min="13074" max="13322" width="9.1796875" style="1"/>
    <col min="13323" max="13323" width="19" style="1" bestFit="1" customWidth="1"/>
    <col min="13324" max="13324" width="48.453125" style="1" bestFit="1" customWidth="1"/>
    <col min="13325" max="13327" width="8.81640625" style="1" bestFit="1" customWidth="1"/>
    <col min="13328" max="13329" width="9.54296875" style="1" bestFit="1" customWidth="1"/>
    <col min="13330" max="13578" width="9.1796875" style="1"/>
    <col min="13579" max="13579" width="19" style="1" bestFit="1" customWidth="1"/>
    <col min="13580" max="13580" width="48.453125" style="1" bestFit="1" customWidth="1"/>
    <col min="13581" max="13583" width="8.81640625" style="1" bestFit="1" customWidth="1"/>
    <col min="13584" max="13585" width="9.54296875" style="1" bestFit="1" customWidth="1"/>
    <col min="13586" max="13834" width="9.1796875" style="1"/>
    <col min="13835" max="13835" width="19" style="1" bestFit="1" customWidth="1"/>
    <col min="13836" max="13836" width="48.453125" style="1" bestFit="1" customWidth="1"/>
    <col min="13837" max="13839" width="8.81640625" style="1" bestFit="1" customWidth="1"/>
    <col min="13840" max="13841" width="9.54296875" style="1" bestFit="1" customWidth="1"/>
    <col min="13842" max="14090" width="9.1796875" style="1"/>
    <col min="14091" max="14091" width="19" style="1" bestFit="1" customWidth="1"/>
    <col min="14092" max="14092" width="48.453125" style="1" bestFit="1" customWidth="1"/>
    <col min="14093" max="14095" width="8.81640625" style="1" bestFit="1" customWidth="1"/>
    <col min="14096" max="14097" width="9.54296875" style="1" bestFit="1" customWidth="1"/>
    <col min="14098" max="14346" width="9.1796875" style="1"/>
    <col min="14347" max="14347" width="19" style="1" bestFit="1" customWidth="1"/>
    <col min="14348" max="14348" width="48.453125" style="1" bestFit="1" customWidth="1"/>
    <col min="14349" max="14351" width="8.81640625" style="1" bestFit="1" customWidth="1"/>
    <col min="14352" max="14353" width="9.54296875" style="1" bestFit="1" customWidth="1"/>
    <col min="14354" max="14602" width="9.1796875" style="1"/>
    <col min="14603" max="14603" width="19" style="1" bestFit="1" customWidth="1"/>
    <col min="14604" max="14604" width="48.453125" style="1" bestFit="1" customWidth="1"/>
    <col min="14605" max="14607" width="8.81640625" style="1" bestFit="1" customWidth="1"/>
    <col min="14608" max="14609" width="9.54296875" style="1" bestFit="1" customWidth="1"/>
    <col min="14610" max="14858" width="9.1796875" style="1"/>
    <col min="14859" max="14859" width="19" style="1" bestFit="1" customWidth="1"/>
    <col min="14860" max="14860" width="48.453125" style="1" bestFit="1" customWidth="1"/>
    <col min="14861" max="14863" width="8.81640625" style="1" bestFit="1" customWidth="1"/>
    <col min="14864" max="14865" width="9.54296875" style="1" bestFit="1" customWidth="1"/>
    <col min="14866" max="15114" width="9.1796875" style="1"/>
    <col min="15115" max="15115" width="19" style="1" bestFit="1" customWidth="1"/>
    <col min="15116" max="15116" width="48.453125" style="1" bestFit="1" customWidth="1"/>
    <col min="15117" max="15119" width="8.81640625" style="1" bestFit="1" customWidth="1"/>
    <col min="15120" max="15121" width="9.54296875" style="1" bestFit="1" customWidth="1"/>
    <col min="15122" max="15370" width="9.1796875" style="1"/>
    <col min="15371" max="15371" width="19" style="1" bestFit="1" customWidth="1"/>
    <col min="15372" max="15372" width="48.453125" style="1" bestFit="1" customWidth="1"/>
    <col min="15373" max="15375" width="8.81640625" style="1" bestFit="1" customWidth="1"/>
    <col min="15376" max="15377" width="9.54296875" style="1" bestFit="1" customWidth="1"/>
    <col min="15378" max="15626" width="9.1796875" style="1"/>
    <col min="15627" max="15627" width="19" style="1" bestFit="1" customWidth="1"/>
    <col min="15628" max="15628" width="48.453125" style="1" bestFit="1" customWidth="1"/>
    <col min="15629" max="15631" width="8.81640625" style="1" bestFit="1" customWidth="1"/>
    <col min="15632" max="15633" width="9.54296875" style="1" bestFit="1" customWidth="1"/>
    <col min="15634" max="15882" width="9.1796875" style="1"/>
    <col min="15883" max="15883" width="19" style="1" bestFit="1" customWidth="1"/>
    <col min="15884" max="15884" width="48.453125" style="1" bestFit="1" customWidth="1"/>
    <col min="15885" max="15887" width="8.81640625" style="1" bestFit="1" customWidth="1"/>
    <col min="15888" max="15889" width="9.54296875" style="1" bestFit="1" customWidth="1"/>
    <col min="15890" max="16138" width="9.1796875" style="1"/>
    <col min="16139" max="16139" width="19" style="1" bestFit="1" customWidth="1"/>
    <col min="16140" max="16140" width="48.453125" style="1" bestFit="1" customWidth="1"/>
    <col min="16141" max="16143" width="8.81640625" style="1" bestFit="1" customWidth="1"/>
    <col min="16144" max="16145" width="9.54296875" style="1" bestFit="1" customWidth="1"/>
    <col min="16146" max="16383" width="9.1796875" style="1"/>
    <col min="16384" max="16384" width="9.1796875" style="1" customWidth="1"/>
  </cols>
  <sheetData>
    <row r="1" spans="1:20" ht="14.5" thickBot="1" x14ac:dyDescent="0.35">
      <c r="A1" s="2" t="s">
        <v>1199</v>
      </c>
    </row>
    <row r="2" spans="1:20" ht="28.5" thickBot="1" x14ac:dyDescent="0.35">
      <c r="A2" s="17" t="s">
        <v>0</v>
      </c>
      <c r="B2" s="17" t="s">
        <v>1</v>
      </c>
      <c r="C2" s="17" t="s">
        <v>2</v>
      </c>
      <c r="D2" s="17" t="s">
        <v>3</v>
      </c>
      <c r="E2" s="17" t="s">
        <v>4</v>
      </c>
      <c r="F2" s="17" t="s">
        <v>5</v>
      </c>
      <c r="J2" s="190"/>
      <c r="P2" s="8"/>
      <c r="Q2" s="8"/>
      <c r="R2" s="8"/>
      <c r="S2" s="8"/>
      <c r="T2" s="8"/>
    </row>
    <row r="3" spans="1:20" ht="14.5" thickBot="1" x14ac:dyDescent="0.35">
      <c r="A3" s="556">
        <v>2024</v>
      </c>
      <c r="B3" s="438">
        <v>46241</v>
      </c>
      <c r="C3" s="438">
        <v>53876</v>
      </c>
      <c r="D3" s="438">
        <v>-7635</v>
      </c>
      <c r="E3" s="438">
        <v>2399</v>
      </c>
      <c r="F3" s="438">
        <v>-5236</v>
      </c>
      <c r="G3" s="22"/>
      <c r="J3" s="190"/>
      <c r="L3" s="190"/>
      <c r="M3" s="190"/>
      <c r="P3" s="8"/>
      <c r="Q3" s="8"/>
      <c r="R3" s="8"/>
      <c r="S3" s="8"/>
      <c r="T3" s="8"/>
    </row>
    <row r="4" spans="1:20" ht="14.5" thickBot="1" x14ac:dyDescent="0.35">
      <c r="A4" s="556">
        <v>2025</v>
      </c>
      <c r="B4" s="438">
        <v>42019</v>
      </c>
      <c r="C4" s="438">
        <v>53520</v>
      </c>
      <c r="D4" s="438">
        <v>-11501</v>
      </c>
      <c r="E4" s="438">
        <v>1457</v>
      </c>
      <c r="F4" s="438">
        <v>-10044</v>
      </c>
      <c r="G4" s="22"/>
      <c r="J4" s="190"/>
      <c r="L4" s="190"/>
      <c r="M4" s="190"/>
    </row>
    <row r="5" spans="1:20" x14ac:dyDescent="0.3">
      <c r="A5" s="3" t="s">
        <v>6</v>
      </c>
      <c r="B5" s="8"/>
      <c r="C5" s="8"/>
      <c r="D5" s="8"/>
      <c r="E5" s="8"/>
      <c r="G5" s="8"/>
      <c r="H5" s="8"/>
      <c r="S5" s="8"/>
      <c r="T5" s="8"/>
    </row>
    <row r="6" spans="1:20" x14ac:dyDescent="0.3">
      <c r="A6" s="3"/>
      <c r="B6" s="8"/>
      <c r="C6" s="8"/>
      <c r="D6" s="8"/>
      <c r="E6" s="8"/>
      <c r="G6" s="8"/>
      <c r="H6" s="8"/>
      <c r="S6" s="8"/>
      <c r="T6" s="8"/>
    </row>
    <row r="7" spans="1:20" s="64" customFormat="1" ht="15" thickBot="1" x14ac:dyDescent="0.4">
      <c r="A7" s="80" t="s">
        <v>1200</v>
      </c>
      <c r="B7" s="411"/>
      <c r="C7" s="411"/>
      <c r="D7" s="411"/>
      <c r="E7" s="411"/>
      <c r="F7" s="411"/>
      <c r="G7" s="411"/>
      <c r="H7" s="412"/>
      <c r="S7" s="412"/>
      <c r="T7" s="412"/>
    </row>
    <row r="8" spans="1:20" ht="27.65" customHeight="1" thickBot="1" x14ac:dyDescent="0.4">
      <c r="A8" s="571" t="s">
        <v>0</v>
      </c>
      <c r="B8" s="574" t="s">
        <v>601</v>
      </c>
      <c r="C8" s="574" t="s">
        <v>602</v>
      </c>
      <c r="D8" s="574"/>
      <c r="E8" s="574" t="s">
        <v>603</v>
      </c>
      <c r="F8" s="574" t="s">
        <v>863</v>
      </c>
      <c r="G8"/>
      <c r="H8" s="8"/>
      <c r="S8" s="8"/>
      <c r="T8" s="8"/>
    </row>
    <row r="9" spans="1:20" ht="15" thickBot="1" x14ac:dyDescent="0.4">
      <c r="A9" s="571"/>
      <c r="B9" s="574"/>
      <c r="C9" s="437" t="s">
        <v>604</v>
      </c>
      <c r="D9" s="437" t="s">
        <v>605</v>
      </c>
      <c r="E9" s="574"/>
      <c r="F9" s="574"/>
      <c r="G9"/>
      <c r="H9" s="8"/>
      <c r="S9" s="8"/>
      <c r="T9" s="8"/>
    </row>
    <row r="10" spans="1:20" ht="15" thickBot="1" x14ac:dyDescent="0.4">
      <c r="A10" s="557">
        <v>2024</v>
      </c>
      <c r="B10" s="438">
        <v>24842</v>
      </c>
      <c r="C10" s="439">
        <v>33.299999999999997</v>
      </c>
      <c r="D10" s="439">
        <v>30.8</v>
      </c>
      <c r="E10" s="438">
        <v>8397</v>
      </c>
      <c r="F10" s="440">
        <v>0.59399999999999997</v>
      </c>
      <c r="G10"/>
      <c r="H10" s="8"/>
      <c r="S10" s="8"/>
      <c r="T10" s="8"/>
    </row>
    <row r="11" spans="1:20" ht="15" thickBot="1" x14ac:dyDescent="0.4">
      <c r="A11" s="557">
        <v>2025</v>
      </c>
      <c r="B11" s="438">
        <v>23058</v>
      </c>
      <c r="C11" s="439">
        <v>33.700000000000003</v>
      </c>
      <c r="D11" s="439">
        <v>31</v>
      </c>
      <c r="E11" s="438">
        <v>8417</v>
      </c>
      <c r="F11" s="440">
        <v>0.60199999999999998</v>
      </c>
      <c r="G11"/>
      <c r="H11" s="8"/>
      <c r="S11" s="8"/>
      <c r="T11" s="8"/>
    </row>
    <row r="12" spans="1:20" ht="14.5" x14ac:dyDescent="0.35">
      <c r="A12" s="3" t="s">
        <v>6</v>
      </c>
      <c r="B12"/>
      <c r="C12"/>
      <c r="D12"/>
      <c r="E12"/>
      <c r="F12"/>
      <c r="G12"/>
      <c r="H12" s="8"/>
      <c r="S12" s="8"/>
      <c r="T12" s="8"/>
    </row>
    <row r="13" spans="1:20" ht="14.5" x14ac:dyDescent="0.35">
      <c r="A13"/>
      <c r="B13"/>
      <c r="C13"/>
      <c r="D13"/>
      <c r="E13"/>
      <c r="F13"/>
      <c r="G13"/>
      <c r="H13" s="8"/>
      <c r="S13" s="8"/>
      <c r="T13" s="8"/>
    </row>
    <row r="14" spans="1:20" s="64" customFormat="1" ht="15" thickBot="1" x14ac:dyDescent="0.4">
      <c r="A14" s="80" t="s">
        <v>1201</v>
      </c>
      <c r="B14" s="411"/>
      <c r="C14" s="411"/>
      <c r="D14" s="411"/>
      <c r="E14" s="411"/>
      <c r="F14" s="411"/>
      <c r="G14" s="411"/>
      <c r="H14" s="412"/>
      <c r="S14" s="412"/>
      <c r="T14" s="412"/>
    </row>
    <row r="15" spans="1:20" ht="22.5" customHeight="1" thickBot="1" x14ac:dyDescent="0.35">
      <c r="A15" s="571" t="s">
        <v>0</v>
      </c>
      <c r="B15" s="572" t="s">
        <v>864</v>
      </c>
      <c r="C15" s="573"/>
      <c r="D15" s="573"/>
      <c r="E15" s="574" t="s">
        <v>1229</v>
      </c>
      <c r="F15" s="574" t="s">
        <v>1230</v>
      </c>
      <c r="G15" s="574" t="s">
        <v>1231</v>
      </c>
      <c r="H15" s="8"/>
      <c r="S15" s="8"/>
      <c r="T15" s="8"/>
    </row>
    <row r="16" spans="1:20" ht="46.5" customHeight="1" thickBot="1" x14ac:dyDescent="0.35">
      <c r="A16" s="571"/>
      <c r="B16" s="182" t="s">
        <v>606</v>
      </c>
      <c r="C16" s="259" t="s">
        <v>607</v>
      </c>
      <c r="D16" s="260" t="s">
        <v>608</v>
      </c>
      <c r="E16" s="574"/>
      <c r="F16" s="574"/>
      <c r="G16" s="574"/>
      <c r="H16" s="8"/>
      <c r="S16" s="8"/>
      <c r="T16" s="8"/>
    </row>
    <row r="17" spans="1:25" ht="14.5" thickBot="1" x14ac:dyDescent="0.35">
      <c r="A17" s="557">
        <v>2024</v>
      </c>
      <c r="B17" s="440">
        <v>0.158</v>
      </c>
      <c r="C17" s="440">
        <v>0.65400000000000003</v>
      </c>
      <c r="D17" s="440">
        <v>0.188</v>
      </c>
      <c r="E17" s="440">
        <v>1.1890000000000001</v>
      </c>
      <c r="F17" s="440">
        <v>0.52900000000000003</v>
      </c>
      <c r="G17" s="440">
        <v>0.28699999999999998</v>
      </c>
      <c r="H17" s="8"/>
      <c r="S17" s="8"/>
      <c r="T17" s="8"/>
    </row>
    <row r="18" spans="1:25" ht="14.5" thickBot="1" x14ac:dyDescent="0.35">
      <c r="A18" s="557">
        <v>2025</v>
      </c>
      <c r="B18" s="440">
        <v>0.156</v>
      </c>
      <c r="C18" s="440">
        <v>0.65200000000000002</v>
      </c>
      <c r="D18" s="440">
        <v>0.193</v>
      </c>
      <c r="E18" s="440">
        <v>1.2390000000000001</v>
      </c>
      <c r="F18" s="440">
        <v>0.53500000000000003</v>
      </c>
      <c r="G18" s="440">
        <v>0.29599999999999999</v>
      </c>
      <c r="H18" s="8"/>
      <c r="S18" s="8"/>
      <c r="T18" s="8"/>
    </row>
    <row r="19" spans="1:25" x14ac:dyDescent="0.3">
      <c r="A19" s="3" t="s">
        <v>6</v>
      </c>
      <c r="B19" s="148"/>
      <c r="C19" s="148"/>
      <c r="D19" s="148"/>
      <c r="E19" s="148"/>
      <c r="F19" s="148"/>
      <c r="G19" s="148"/>
      <c r="H19" s="8"/>
      <c r="S19" s="8"/>
      <c r="T19" s="8"/>
    </row>
    <row r="20" spans="1:25" x14ac:dyDescent="0.3">
      <c r="A20" s="3"/>
      <c r="B20" s="8"/>
      <c r="C20" s="8"/>
      <c r="D20" s="8"/>
      <c r="E20" s="8"/>
      <c r="G20" s="8"/>
      <c r="H20" s="8"/>
      <c r="S20" s="8"/>
      <c r="T20" s="8"/>
    </row>
    <row r="21" spans="1:25" x14ac:dyDescent="0.3">
      <c r="A21" s="3"/>
      <c r="B21" s="8"/>
      <c r="C21" s="8"/>
      <c r="D21" s="8"/>
      <c r="E21" s="8"/>
      <c r="G21" s="8"/>
      <c r="H21" s="8"/>
      <c r="S21" s="8"/>
      <c r="T21" s="8"/>
    </row>
    <row r="22" spans="1:25" x14ac:dyDescent="0.3">
      <c r="A22" s="3"/>
      <c r="B22" s="8"/>
      <c r="C22" s="8"/>
      <c r="D22" s="8"/>
      <c r="E22" s="8"/>
      <c r="G22" s="8"/>
      <c r="H22" s="8"/>
      <c r="S22" s="8"/>
      <c r="T22" s="8"/>
    </row>
    <row r="23" spans="1:25" x14ac:dyDescent="0.3">
      <c r="C23" s="8"/>
      <c r="S23" s="8"/>
      <c r="T23" s="8"/>
    </row>
    <row r="24" spans="1:25" x14ac:dyDescent="0.3">
      <c r="A24" s="12" t="s">
        <v>1202</v>
      </c>
    </row>
    <row r="25" spans="1:25" x14ac:dyDescent="0.3">
      <c r="P25" s="1" t="s">
        <v>446</v>
      </c>
    </row>
    <row r="26" spans="1:25" x14ac:dyDescent="0.3">
      <c r="K26" s="575" t="s">
        <v>7</v>
      </c>
      <c r="L26" s="577" t="s">
        <v>1203</v>
      </c>
      <c r="M26" s="577" t="s">
        <v>1204</v>
      </c>
      <c r="N26" s="577" t="s">
        <v>1205</v>
      </c>
      <c r="O26" s="577" t="s">
        <v>1206</v>
      </c>
      <c r="P26" s="575" t="s">
        <v>1207</v>
      </c>
      <c r="Q26" s="575" t="s">
        <v>1208</v>
      </c>
    </row>
    <row r="27" spans="1:25" x14ac:dyDescent="0.3">
      <c r="K27" s="576"/>
      <c r="L27" s="578"/>
      <c r="M27" s="578"/>
      <c r="N27" s="578"/>
      <c r="O27" s="578"/>
      <c r="P27" s="576"/>
      <c r="Q27" s="576"/>
    </row>
    <row r="28" spans="1:25" x14ac:dyDescent="0.3">
      <c r="K28" s="24" t="s">
        <v>8</v>
      </c>
      <c r="L28" s="558">
        <f>SUM(L29:L129)</f>
        <v>2651684</v>
      </c>
      <c r="M28" s="558">
        <f>SUM(M29:M129)</f>
        <v>2783659</v>
      </c>
      <c r="N28" s="558">
        <f>SUM(N29:N129)</f>
        <v>2646416</v>
      </c>
      <c r="O28" s="558">
        <f>SUM(O29:O129)</f>
        <v>2762991</v>
      </c>
      <c r="P28" s="197">
        <v>-2650949</v>
      </c>
      <c r="Q28" s="197">
        <v>-2646082</v>
      </c>
      <c r="V28" s="8"/>
      <c r="W28" s="8"/>
      <c r="X28" s="8"/>
      <c r="Y28" s="8"/>
    </row>
    <row r="29" spans="1:25" x14ac:dyDescent="0.3">
      <c r="K29" s="11" t="s">
        <v>70</v>
      </c>
      <c r="L29" s="559">
        <v>29808</v>
      </c>
      <c r="M29" s="560">
        <v>28469</v>
      </c>
      <c r="N29" s="561">
        <v>21801</v>
      </c>
      <c r="O29" s="560">
        <v>20739</v>
      </c>
      <c r="P29" s="25">
        <v>-23911</v>
      </c>
      <c r="Q29" s="25">
        <v>-28905</v>
      </c>
      <c r="V29" s="8"/>
      <c r="W29" s="8"/>
      <c r="X29" s="26"/>
      <c r="Y29" s="8"/>
    </row>
    <row r="30" spans="1:25" x14ac:dyDescent="0.3">
      <c r="K30" s="11" t="s">
        <v>71</v>
      </c>
      <c r="L30" s="559">
        <v>29360</v>
      </c>
      <c r="M30" s="560">
        <v>27607</v>
      </c>
      <c r="N30" s="561">
        <v>24120</v>
      </c>
      <c r="O30" s="560">
        <v>22939</v>
      </c>
      <c r="P30" s="25">
        <v>-25481</v>
      </c>
      <c r="Q30" s="25">
        <v>-28627</v>
      </c>
      <c r="V30" s="8"/>
      <c r="W30" s="8"/>
      <c r="X30" s="26"/>
      <c r="Y30" s="8"/>
    </row>
    <row r="31" spans="1:25" x14ac:dyDescent="0.3">
      <c r="K31" s="11" t="s">
        <v>72</v>
      </c>
      <c r="L31" s="559">
        <v>28765</v>
      </c>
      <c r="M31" s="560">
        <v>27629</v>
      </c>
      <c r="N31" s="561">
        <v>25561</v>
      </c>
      <c r="O31" s="560">
        <v>24386</v>
      </c>
      <c r="P31" s="25">
        <v>-27647</v>
      </c>
      <c r="Q31" s="25">
        <v>-28632</v>
      </c>
      <c r="V31" s="8"/>
      <c r="W31" s="8"/>
      <c r="X31" s="26"/>
      <c r="Y31" s="8"/>
    </row>
    <row r="32" spans="1:25" x14ac:dyDescent="0.3">
      <c r="K32" s="11" t="s">
        <v>73</v>
      </c>
      <c r="L32" s="559">
        <v>28752</v>
      </c>
      <c r="M32" s="560">
        <v>27404</v>
      </c>
      <c r="N32" s="561">
        <v>27716</v>
      </c>
      <c r="O32" s="560">
        <v>26348</v>
      </c>
      <c r="P32" s="25">
        <v>-29526</v>
      </c>
      <c r="Q32" s="25">
        <v>-29235</v>
      </c>
      <c r="V32" s="8"/>
      <c r="W32" s="8"/>
      <c r="X32" s="26"/>
      <c r="Y32" s="8"/>
    </row>
    <row r="33" spans="11:25" x14ac:dyDescent="0.3">
      <c r="K33" s="11" t="s">
        <v>74</v>
      </c>
      <c r="L33" s="559">
        <v>29311</v>
      </c>
      <c r="M33" s="560">
        <v>27500</v>
      </c>
      <c r="N33" s="561">
        <v>29580</v>
      </c>
      <c r="O33" s="560">
        <v>28554</v>
      </c>
      <c r="P33" s="25">
        <v>-29598</v>
      </c>
      <c r="Q33" s="25">
        <v>-31397</v>
      </c>
      <c r="V33" s="8"/>
      <c r="W33" s="8"/>
      <c r="X33" s="8"/>
      <c r="Y33" s="8"/>
    </row>
    <row r="34" spans="11:25" x14ac:dyDescent="0.3">
      <c r="K34" s="11" t="s">
        <v>75</v>
      </c>
      <c r="L34" s="559">
        <v>31431</v>
      </c>
      <c r="M34" s="560">
        <v>30050</v>
      </c>
      <c r="N34" s="561">
        <v>29639</v>
      </c>
      <c r="O34" s="560">
        <v>28445</v>
      </c>
      <c r="P34" s="25">
        <v>-30359</v>
      </c>
      <c r="Q34" s="25">
        <v>-29435</v>
      </c>
      <c r="V34" s="8"/>
      <c r="W34" s="8"/>
      <c r="X34" s="8"/>
      <c r="Y34" s="8"/>
    </row>
    <row r="35" spans="11:25" x14ac:dyDescent="0.3">
      <c r="K35" s="11" t="s">
        <v>76</v>
      </c>
      <c r="L35" s="559">
        <v>29422</v>
      </c>
      <c r="M35" s="560">
        <v>28686</v>
      </c>
      <c r="N35" s="561">
        <v>30400</v>
      </c>
      <c r="O35" s="560">
        <v>29095</v>
      </c>
      <c r="P35" s="25">
        <v>-31057</v>
      </c>
      <c r="Q35" s="25">
        <v>-30854</v>
      </c>
      <c r="V35" s="26"/>
      <c r="W35" s="26"/>
      <c r="X35" s="8"/>
      <c r="Y35" s="26"/>
    </row>
    <row r="36" spans="11:25" x14ac:dyDescent="0.3">
      <c r="K36" s="11" t="s">
        <v>77</v>
      </c>
      <c r="L36" s="559">
        <v>30856</v>
      </c>
      <c r="M36" s="560">
        <v>28980</v>
      </c>
      <c r="N36" s="561">
        <v>31075</v>
      </c>
      <c r="O36" s="560">
        <v>29354</v>
      </c>
      <c r="P36" s="25">
        <v>-31271</v>
      </c>
      <c r="Q36" s="25">
        <v>-29296</v>
      </c>
      <c r="V36" s="26"/>
      <c r="W36" s="26"/>
      <c r="X36" s="8"/>
      <c r="Y36" s="26"/>
    </row>
    <row r="37" spans="11:25" x14ac:dyDescent="0.3">
      <c r="K37" s="11" t="s">
        <v>78</v>
      </c>
      <c r="L37" s="559">
        <v>29286</v>
      </c>
      <c r="M37" s="560">
        <v>27735</v>
      </c>
      <c r="N37" s="561">
        <v>31307</v>
      </c>
      <c r="O37" s="560">
        <v>29714</v>
      </c>
      <c r="P37" s="25">
        <v>-30993</v>
      </c>
      <c r="Q37" s="25">
        <v>-27919</v>
      </c>
      <c r="V37" s="26"/>
      <c r="W37" s="26"/>
      <c r="X37" s="8"/>
      <c r="Y37" s="26"/>
    </row>
    <row r="38" spans="11:25" x14ac:dyDescent="0.3">
      <c r="K38" s="11" t="s">
        <v>79</v>
      </c>
      <c r="L38" s="559">
        <v>27917</v>
      </c>
      <c r="M38" s="560">
        <v>26523</v>
      </c>
      <c r="N38" s="561">
        <v>31007</v>
      </c>
      <c r="O38" s="560">
        <v>29615</v>
      </c>
      <c r="P38" s="25">
        <v>-30301</v>
      </c>
      <c r="Q38" s="25">
        <v>-27727</v>
      </c>
      <c r="V38" s="8"/>
      <c r="W38" s="8"/>
      <c r="X38" s="8"/>
      <c r="Y38" s="8"/>
    </row>
    <row r="39" spans="11:25" x14ac:dyDescent="0.3">
      <c r="K39" s="11" t="s">
        <v>80</v>
      </c>
      <c r="L39" s="559">
        <v>27725</v>
      </c>
      <c r="M39" s="560">
        <v>26183</v>
      </c>
      <c r="N39" s="561">
        <v>30295</v>
      </c>
      <c r="O39" s="560">
        <v>28523</v>
      </c>
      <c r="P39" s="25">
        <v>-29602</v>
      </c>
      <c r="Q39" s="25">
        <v>-28048</v>
      </c>
      <c r="V39" s="8"/>
      <c r="W39" s="8"/>
      <c r="X39" s="8"/>
      <c r="Y39" s="8"/>
    </row>
    <row r="40" spans="11:25" x14ac:dyDescent="0.3">
      <c r="K40" s="11" t="s">
        <v>81</v>
      </c>
      <c r="L40" s="559">
        <v>28036</v>
      </c>
      <c r="M40" s="560">
        <v>26422</v>
      </c>
      <c r="N40" s="561">
        <v>29613</v>
      </c>
      <c r="O40" s="560">
        <v>28431</v>
      </c>
      <c r="P40" s="25">
        <v>-29547</v>
      </c>
      <c r="Q40" s="25">
        <v>-27721</v>
      </c>
      <c r="V40" s="8"/>
      <c r="W40" s="8"/>
      <c r="X40" s="8"/>
      <c r="Y40" s="8"/>
    </row>
    <row r="41" spans="11:25" x14ac:dyDescent="0.3">
      <c r="K41" s="11" t="s">
        <v>82</v>
      </c>
      <c r="L41" s="559">
        <v>27707</v>
      </c>
      <c r="M41" s="560">
        <v>26248</v>
      </c>
      <c r="N41" s="561">
        <v>29543</v>
      </c>
      <c r="O41" s="560">
        <v>28189</v>
      </c>
      <c r="P41" s="25">
        <v>-30083</v>
      </c>
      <c r="Q41" s="25">
        <v>-26520</v>
      </c>
      <c r="V41" s="8"/>
      <c r="W41" s="8"/>
      <c r="X41" s="8"/>
      <c r="Y41" s="8"/>
    </row>
    <row r="42" spans="11:25" x14ac:dyDescent="0.3">
      <c r="K42" s="11" t="s">
        <v>83</v>
      </c>
      <c r="L42" s="559">
        <v>26511</v>
      </c>
      <c r="M42" s="560">
        <v>25103</v>
      </c>
      <c r="N42" s="561">
        <v>30090</v>
      </c>
      <c r="O42" s="560">
        <v>28170</v>
      </c>
      <c r="P42" s="25">
        <v>-29403</v>
      </c>
      <c r="Q42" s="25">
        <v>-25986</v>
      </c>
      <c r="V42" s="8"/>
      <c r="W42" s="8"/>
      <c r="X42" s="8"/>
      <c r="Y42" s="8"/>
    </row>
    <row r="43" spans="11:25" x14ac:dyDescent="0.3">
      <c r="K43" s="11" t="s">
        <v>84</v>
      </c>
      <c r="L43" s="559">
        <v>25979</v>
      </c>
      <c r="M43" s="560">
        <v>24823</v>
      </c>
      <c r="N43" s="561">
        <v>29385</v>
      </c>
      <c r="O43" s="560">
        <v>28167</v>
      </c>
      <c r="P43" s="25">
        <v>-29515</v>
      </c>
      <c r="Q43" s="25">
        <v>-26652</v>
      </c>
      <c r="V43" s="8"/>
      <c r="W43" s="8"/>
      <c r="X43" s="8"/>
      <c r="Y43" s="8"/>
    </row>
    <row r="44" spans="11:25" x14ac:dyDescent="0.3">
      <c r="K44" s="11" t="s">
        <v>85</v>
      </c>
      <c r="L44" s="559">
        <v>26644</v>
      </c>
      <c r="M44" s="560">
        <v>24882</v>
      </c>
      <c r="N44" s="561">
        <v>29509</v>
      </c>
      <c r="O44" s="560">
        <v>28808</v>
      </c>
      <c r="P44" s="25">
        <v>-30363</v>
      </c>
      <c r="Q44" s="25">
        <v>-28202</v>
      </c>
      <c r="V44" s="8"/>
      <c r="W44" s="8"/>
      <c r="X44" s="8"/>
      <c r="Y44" s="8"/>
    </row>
    <row r="45" spans="11:25" x14ac:dyDescent="0.3">
      <c r="K45" s="11" t="s">
        <v>86</v>
      </c>
      <c r="L45" s="559">
        <v>28185</v>
      </c>
      <c r="M45" s="560">
        <v>26784</v>
      </c>
      <c r="N45" s="561">
        <v>30358</v>
      </c>
      <c r="O45" s="560">
        <v>28646</v>
      </c>
      <c r="P45" s="25">
        <v>-28996</v>
      </c>
      <c r="Q45" s="25">
        <v>-28482</v>
      </c>
      <c r="V45" s="8"/>
      <c r="W45" s="8"/>
      <c r="X45" s="8"/>
      <c r="Y45" s="8"/>
    </row>
    <row r="46" spans="11:25" x14ac:dyDescent="0.3">
      <c r="K46" s="11" t="s">
        <v>87</v>
      </c>
      <c r="L46" s="559">
        <v>28477</v>
      </c>
      <c r="M46" s="560">
        <v>27422</v>
      </c>
      <c r="N46" s="561">
        <v>29004</v>
      </c>
      <c r="O46" s="560">
        <v>27533</v>
      </c>
      <c r="P46" s="25">
        <v>-27527</v>
      </c>
      <c r="Q46" s="25">
        <v>-29169</v>
      </c>
      <c r="V46" s="8"/>
      <c r="W46" s="8"/>
      <c r="X46" s="8"/>
      <c r="Y46" s="8"/>
    </row>
    <row r="47" spans="11:25" x14ac:dyDescent="0.3">
      <c r="K47" s="11" t="s">
        <v>88</v>
      </c>
      <c r="L47" s="559">
        <v>29168</v>
      </c>
      <c r="M47" s="560">
        <v>27648</v>
      </c>
      <c r="N47" s="561">
        <v>27527</v>
      </c>
      <c r="O47" s="560">
        <v>26266</v>
      </c>
      <c r="P47" s="25">
        <v>-27224</v>
      </c>
      <c r="Q47" s="25">
        <v>-30095</v>
      </c>
      <c r="V47" s="8"/>
      <c r="W47" s="8"/>
      <c r="X47" s="8"/>
      <c r="Y47" s="8"/>
    </row>
    <row r="48" spans="11:25" x14ac:dyDescent="0.3">
      <c r="K48" s="11" t="s">
        <v>89</v>
      </c>
      <c r="L48" s="559">
        <v>30090</v>
      </c>
      <c r="M48" s="560">
        <v>28454</v>
      </c>
      <c r="N48" s="561">
        <v>27212</v>
      </c>
      <c r="O48" s="560">
        <v>25873</v>
      </c>
      <c r="P48" s="25">
        <v>-27579</v>
      </c>
      <c r="Q48" s="25">
        <v>-30807</v>
      </c>
      <c r="V48" s="8"/>
      <c r="W48" s="8"/>
      <c r="X48" s="8"/>
      <c r="Y48" s="8"/>
    </row>
    <row r="49" spans="1:25" x14ac:dyDescent="0.3">
      <c r="K49" s="11" t="s">
        <v>90</v>
      </c>
      <c r="L49" s="559">
        <v>30818</v>
      </c>
      <c r="M49" s="560">
        <v>28931</v>
      </c>
      <c r="N49" s="561">
        <v>27562</v>
      </c>
      <c r="O49" s="560">
        <v>26059</v>
      </c>
      <c r="P49" s="25">
        <v>-27149</v>
      </c>
      <c r="Q49" s="25">
        <v>-31222</v>
      </c>
      <c r="V49" s="8"/>
      <c r="W49" s="8"/>
      <c r="X49" s="8"/>
      <c r="Y49" s="8"/>
    </row>
    <row r="50" spans="1:25" x14ac:dyDescent="0.3">
      <c r="K50" s="11" t="s">
        <v>91</v>
      </c>
      <c r="L50" s="559">
        <v>31245</v>
      </c>
      <c r="M50" s="560">
        <v>29827</v>
      </c>
      <c r="N50" s="561">
        <v>27146</v>
      </c>
      <c r="O50" s="560">
        <v>25720</v>
      </c>
      <c r="P50" s="25">
        <v>-26051</v>
      </c>
      <c r="Q50" s="25">
        <v>-33472</v>
      </c>
      <c r="V50" s="8"/>
      <c r="W50" s="8"/>
      <c r="X50" s="8"/>
      <c r="Y50" s="8"/>
    </row>
    <row r="51" spans="1:25" x14ac:dyDescent="0.3">
      <c r="K51" s="11" t="s">
        <v>92</v>
      </c>
      <c r="L51" s="559">
        <v>33486</v>
      </c>
      <c r="M51" s="560">
        <v>32379</v>
      </c>
      <c r="N51" s="561">
        <v>26043</v>
      </c>
      <c r="O51" s="560">
        <v>24895</v>
      </c>
      <c r="P51" s="25">
        <v>-25572</v>
      </c>
      <c r="Q51" s="25">
        <v>-37115</v>
      </c>
      <c r="V51" s="8"/>
      <c r="W51" s="8"/>
      <c r="X51" s="8"/>
      <c r="Y51" s="8"/>
    </row>
    <row r="52" spans="1:25" x14ac:dyDescent="0.3">
      <c r="K52" s="11" t="s">
        <v>93</v>
      </c>
      <c r="L52" s="559">
        <v>37127</v>
      </c>
      <c r="M52" s="560">
        <v>35294</v>
      </c>
      <c r="N52" s="561">
        <v>25559</v>
      </c>
      <c r="O52" s="560">
        <v>24465</v>
      </c>
      <c r="P52" s="25">
        <v>-26197</v>
      </c>
      <c r="Q52" s="25">
        <v>-37570</v>
      </c>
      <c r="V52" s="8"/>
      <c r="W52" s="8"/>
      <c r="X52" s="8"/>
      <c r="Y52" s="8"/>
    </row>
    <row r="53" spans="1:25" x14ac:dyDescent="0.3">
      <c r="K53" s="11" t="s">
        <v>94</v>
      </c>
      <c r="L53" s="559">
        <v>37600</v>
      </c>
      <c r="M53" s="560">
        <v>36047</v>
      </c>
      <c r="N53" s="561">
        <v>26194</v>
      </c>
      <c r="O53" s="560">
        <v>24646</v>
      </c>
      <c r="P53" s="25">
        <v>-27766</v>
      </c>
      <c r="Q53" s="25">
        <v>-39260</v>
      </c>
      <c r="V53" s="8"/>
      <c r="W53" s="8"/>
      <c r="X53" s="8"/>
      <c r="Y53" s="8"/>
    </row>
    <row r="54" spans="1:25" x14ac:dyDescent="0.3">
      <c r="K54" s="11" t="s">
        <v>95</v>
      </c>
      <c r="L54" s="559">
        <v>39294</v>
      </c>
      <c r="M54" s="560">
        <v>37852</v>
      </c>
      <c r="N54" s="561">
        <v>27775</v>
      </c>
      <c r="O54" s="560">
        <v>26596</v>
      </c>
      <c r="P54" s="25">
        <v>-28148</v>
      </c>
      <c r="Q54" s="25">
        <v>-40187</v>
      </c>
      <c r="V54" s="8"/>
      <c r="W54" s="8"/>
      <c r="X54" s="8"/>
      <c r="Y54" s="8"/>
    </row>
    <row r="55" spans="1:25" x14ac:dyDescent="0.3">
      <c r="K55" s="11" t="s">
        <v>96</v>
      </c>
      <c r="L55" s="559">
        <v>40223</v>
      </c>
      <c r="M55" s="560">
        <v>38324</v>
      </c>
      <c r="N55" s="561">
        <v>28157</v>
      </c>
      <c r="O55" s="560">
        <v>27160</v>
      </c>
      <c r="P55" s="25">
        <v>-28911</v>
      </c>
      <c r="Q55" s="25">
        <v>-39902</v>
      </c>
      <c r="V55" s="8"/>
      <c r="W55" s="8"/>
      <c r="X55" s="8"/>
      <c r="Y55" s="8"/>
    </row>
    <row r="56" spans="1:25" x14ac:dyDescent="0.3">
      <c r="K56" s="11" t="s">
        <v>97</v>
      </c>
      <c r="L56" s="559">
        <v>39927</v>
      </c>
      <c r="M56" s="560">
        <v>38574</v>
      </c>
      <c r="N56" s="561">
        <v>28924</v>
      </c>
      <c r="O56" s="560">
        <v>27575</v>
      </c>
      <c r="P56" s="25">
        <v>-29787</v>
      </c>
      <c r="Q56" s="25">
        <v>-41214</v>
      </c>
      <c r="V56" s="8"/>
      <c r="W56" s="8"/>
      <c r="X56" s="8"/>
      <c r="Y56" s="8"/>
    </row>
    <row r="57" spans="1:25" x14ac:dyDescent="0.3">
      <c r="K57" s="11" t="s">
        <v>98</v>
      </c>
      <c r="L57" s="559">
        <v>41249</v>
      </c>
      <c r="M57" s="560">
        <v>39738</v>
      </c>
      <c r="N57" s="561">
        <v>29812</v>
      </c>
      <c r="O57" s="560">
        <v>28307</v>
      </c>
      <c r="P57" s="25">
        <v>-30390</v>
      </c>
      <c r="Q57" s="25">
        <v>-41523</v>
      </c>
      <c r="V57" s="8"/>
      <c r="W57" s="8"/>
      <c r="X57" s="8"/>
      <c r="Y57" s="8"/>
    </row>
    <row r="58" spans="1:25" x14ac:dyDescent="0.3">
      <c r="K58" s="11" t="s">
        <v>99</v>
      </c>
      <c r="L58" s="559">
        <v>41515</v>
      </c>
      <c r="M58" s="560">
        <v>40211</v>
      </c>
      <c r="N58" s="561">
        <v>30384</v>
      </c>
      <c r="O58" s="560">
        <v>28743</v>
      </c>
      <c r="P58" s="25">
        <v>-30914</v>
      </c>
      <c r="Q58" s="25">
        <v>-42890</v>
      </c>
      <c r="V58" s="8"/>
      <c r="W58" s="8"/>
      <c r="X58" s="8"/>
      <c r="Y58" s="8"/>
    </row>
    <row r="59" spans="1:25" x14ac:dyDescent="0.3">
      <c r="K59" s="11" t="s">
        <v>100</v>
      </c>
      <c r="L59" s="559">
        <v>42920</v>
      </c>
      <c r="M59" s="560">
        <v>41070</v>
      </c>
      <c r="N59" s="561">
        <v>30909</v>
      </c>
      <c r="O59" s="560">
        <v>29625</v>
      </c>
      <c r="P59" s="25">
        <v>-33259</v>
      </c>
      <c r="Q59" s="25">
        <v>-44517</v>
      </c>
      <c r="V59" s="8"/>
      <c r="W59" s="8"/>
      <c r="X59" s="8"/>
      <c r="Y59" s="8"/>
    </row>
    <row r="60" spans="1:25" x14ac:dyDescent="0.3">
      <c r="K60" s="11" t="s">
        <v>101</v>
      </c>
      <c r="L60" s="559">
        <v>44522</v>
      </c>
      <c r="M60" s="560">
        <v>42402</v>
      </c>
      <c r="N60" s="561">
        <v>33264</v>
      </c>
      <c r="O60" s="560">
        <v>32013</v>
      </c>
      <c r="P60" s="25">
        <v>-36848</v>
      </c>
      <c r="Q60" s="25">
        <v>-44503</v>
      </c>
      <c r="V60" s="8"/>
      <c r="W60" s="8"/>
      <c r="X60" s="8"/>
      <c r="Y60" s="8"/>
    </row>
    <row r="61" spans="1:25" x14ac:dyDescent="0.3">
      <c r="A61" s="344" t="s">
        <v>1209</v>
      </c>
      <c r="K61" s="11" t="s">
        <v>102</v>
      </c>
      <c r="L61" s="559">
        <v>44503</v>
      </c>
      <c r="M61" s="560">
        <v>42427</v>
      </c>
      <c r="N61" s="561">
        <v>36838</v>
      </c>
      <c r="O61" s="560">
        <v>34896</v>
      </c>
      <c r="P61" s="25">
        <v>-37274</v>
      </c>
      <c r="Q61" s="25">
        <v>-44833</v>
      </c>
      <c r="V61" s="8"/>
      <c r="W61" s="8"/>
      <c r="X61" s="8"/>
      <c r="Y61" s="8"/>
    </row>
    <row r="62" spans="1:25" x14ac:dyDescent="0.3">
      <c r="K62" s="11" t="s">
        <v>103</v>
      </c>
      <c r="L62" s="559">
        <v>44832</v>
      </c>
      <c r="M62" s="560">
        <v>42415</v>
      </c>
      <c r="N62" s="561">
        <v>37221</v>
      </c>
      <c r="O62" s="560">
        <v>35576</v>
      </c>
      <c r="P62" s="25">
        <v>-39155</v>
      </c>
      <c r="Q62" s="25">
        <v>-45346</v>
      </c>
      <c r="V62" s="8"/>
      <c r="W62" s="8"/>
      <c r="X62" s="8"/>
      <c r="Y62" s="8"/>
    </row>
    <row r="63" spans="1:25" x14ac:dyDescent="0.3">
      <c r="K63" s="11" t="s">
        <v>104</v>
      </c>
      <c r="L63" s="559">
        <v>45298</v>
      </c>
      <c r="M63" s="560">
        <v>42230</v>
      </c>
      <c r="N63" s="561">
        <v>39076</v>
      </c>
      <c r="O63" s="560">
        <v>37259</v>
      </c>
      <c r="P63" s="25">
        <v>-39857</v>
      </c>
      <c r="Q63" s="25">
        <v>-44953</v>
      </c>
      <c r="V63" s="8"/>
      <c r="W63" s="8"/>
      <c r="X63" s="8"/>
      <c r="Y63" s="8"/>
    </row>
    <row r="64" spans="1:25" x14ac:dyDescent="0.3">
      <c r="K64" s="11" t="s">
        <v>105</v>
      </c>
      <c r="L64" s="559">
        <v>44928</v>
      </c>
      <c r="M64" s="560">
        <v>42753</v>
      </c>
      <c r="N64" s="561">
        <v>39785</v>
      </c>
      <c r="O64" s="560">
        <v>37702</v>
      </c>
      <c r="P64" s="25">
        <v>-39615</v>
      </c>
      <c r="Q64" s="25">
        <v>-45887</v>
      </c>
      <c r="V64" s="8"/>
      <c r="W64" s="8"/>
      <c r="X64" s="8"/>
      <c r="Y64" s="8"/>
    </row>
    <row r="65" spans="11:25" x14ac:dyDescent="0.3">
      <c r="K65" s="11" t="s">
        <v>106</v>
      </c>
      <c r="L65" s="559">
        <v>45868</v>
      </c>
      <c r="M65" s="560">
        <v>42755</v>
      </c>
      <c r="N65" s="561">
        <v>39577</v>
      </c>
      <c r="O65" s="560">
        <v>37744</v>
      </c>
      <c r="P65" s="25">
        <v>-41096</v>
      </c>
      <c r="Q65" s="25">
        <v>-47750</v>
      </c>
      <c r="V65" s="8"/>
      <c r="W65" s="8"/>
      <c r="X65" s="8"/>
      <c r="Y65" s="8"/>
    </row>
    <row r="66" spans="11:25" x14ac:dyDescent="0.3">
      <c r="K66" s="11" t="s">
        <v>107</v>
      </c>
      <c r="L66" s="559">
        <v>47687</v>
      </c>
      <c r="M66" s="560">
        <v>45280</v>
      </c>
      <c r="N66" s="561">
        <v>41027</v>
      </c>
      <c r="O66" s="560">
        <v>39115</v>
      </c>
      <c r="P66" s="25">
        <v>-41050</v>
      </c>
      <c r="Q66" s="25">
        <v>-47424</v>
      </c>
      <c r="V66" s="8"/>
      <c r="W66" s="8"/>
      <c r="X66" s="8"/>
      <c r="Y66" s="8"/>
    </row>
    <row r="67" spans="11:25" x14ac:dyDescent="0.3">
      <c r="K67" s="11" t="s">
        <v>108</v>
      </c>
      <c r="L67" s="559">
        <v>47352</v>
      </c>
      <c r="M67" s="560">
        <v>44837</v>
      </c>
      <c r="N67" s="561">
        <v>40967</v>
      </c>
      <c r="O67" s="560">
        <v>39439</v>
      </c>
      <c r="P67" s="25">
        <v>-42613</v>
      </c>
      <c r="Q67" s="25">
        <v>-47455</v>
      </c>
      <c r="V67" s="8"/>
      <c r="W67" s="8"/>
      <c r="X67" s="8"/>
      <c r="Y67" s="8"/>
    </row>
    <row r="68" spans="11:25" x14ac:dyDescent="0.3">
      <c r="K68" s="11" t="s">
        <v>109</v>
      </c>
      <c r="L68" s="559">
        <v>47404</v>
      </c>
      <c r="M68" s="560">
        <v>44423</v>
      </c>
      <c r="N68" s="561">
        <v>42516</v>
      </c>
      <c r="O68" s="560">
        <v>40223</v>
      </c>
      <c r="P68" s="25">
        <v>-43912</v>
      </c>
      <c r="Q68" s="25">
        <v>-47303</v>
      </c>
      <c r="V68" s="8"/>
      <c r="W68" s="8"/>
      <c r="X68" s="8"/>
      <c r="Y68" s="8"/>
    </row>
    <row r="69" spans="11:25" x14ac:dyDescent="0.3">
      <c r="K69" s="11" t="s">
        <v>110</v>
      </c>
      <c r="L69" s="559">
        <v>47239</v>
      </c>
      <c r="M69" s="560">
        <v>44202</v>
      </c>
      <c r="N69" s="561">
        <v>43831</v>
      </c>
      <c r="O69" s="560">
        <v>41374</v>
      </c>
      <c r="P69" s="25">
        <v>-43952</v>
      </c>
      <c r="Q69" s="25">
        <v>-45766</v>
      </c>
      <c r="V69" s="8"/>
      <c r="W69" s="8"/>
      <c r="X69" s="8"/>
      <c r="Y69" s="8"/>
    </row>
    <row r="70" spans="11:25" x14ac:dyDescent="0.3">
      <c r="K70" s="11" t="s">
        <v>111</v>
      </c>
      <c r="L70" s="559">
        <v>45690</v>
      </c>
      <c r="M70" s="560">
        <v>43720</v>
      </c>
      <c r="N70" s="561">
        <v>43851</v>
      </c>
      <c r="O70" s="560">
        <v>41443</v>
      </c>
      <c r="P70" s="25">
        <v>-44314</v>
      </c>
      <c r="Q70" s="25">
        <v>-45916</v>
      </c>
      <c r="V70" s="8"/>
      <c r="W70" s="8"/>
      <c r="X70" s="8"/>
      <c r="Y70" s="8"/>
    </row>
    <row r="71" spans="11:25" x14ac:dyDescent="0.3">
      <c r="K71" s="11" t="s">
        <v>112</v>
      </c>
      <c r="L71" s="559">
        <v>45812</v>
      </c>
      <c r="M71" s="560">
        <v>43472</v>
      </c>
      <c r="N71" s="561">
        <v>44199</v>
      </c>
      <c r="O71" s="560">
        <v>41262</v>
      </c>
      <c r="P71" s="25">
        <v>-44453</v>
      </c>
      <c r="Q71" s="25">
        <v>-43099</v>
      </c>
      <c r="V71" s="8"/>
      <c r="W71" s="8"/>
      <c r="X71" s="8"/>
      <c r="Y71" s="8"/>
    </row>
    <row r="72" spans="11:25" x14ac:dyDescent="0.3">
      <c r="K72" s="11" t="s">
        <v>113</v>
      </c>
      <c r="L72" s="559">
        <v>43046</v>
      </c>
      <c r="M72" s="560">
        <v>41597</v>
      </c>
      <c r="N72" s="561">
        <v>44335</v>
      </c>
      <c r="O72" s="560">
        <v>41245</v>
      </c>
      <c r="P72" s="25">
        <v>-44051</v>
      </c>
      <c r="Q72" s="25">
        <v>-40530</v>
      </c>
      <c r="V72" s="8"/>
      <c r="W72" s="8"/>
      <c r="X72" s="8"/>
      <c r="Y72" s="8"/>
    </row>
    <row r="73" spans="11:25" x14ac:dyDescent="0.3">
      <c r="K73" s="11" t="s">
        <v>114</v>
      </c>
      <c r="L73" s="559">
        <v>40437</v>
      </c>
      <c r="M73" s="560">
        <v>39246</v>
      </c>
      <c r="N73" s="561">
        <v>43929</v>
      </c>
      <c r="O73" s="560">
        <v>41399</v>
      </c>
      <c r="P73" s="25">
        <v>-45057</v>
      </c>
      <c r="Q73" s="25">
        <v>-38230</v>
      </c>
      <c r="V73" s="8"/>
      <c r="W73" s="8"/>
      <c r="X73" s="8"/>
      <c r="Y73" s="8"/>
    </row>
    <row r="74" spans="11:25" x14ac:dyDescent="0.3">
      <c r="K74" s="11" t="s">
        <v>115</v>
      </c>
      <c r="L74" s="559">
        <v>38138</v>
      </c>
      <c r="M74" s="560">
        <v>36978</v>
      </c>
      <c r="N74" s="561">
        <v>44938</v>
      </c>
      <c r="O74" s="560">
        <v>41648</v>
      </c>
      <c r="P74" s="25">
        <v>-46791</v>
      </c>
      <c r="Q74" s="25">
        <v>-37002</v>
      </c>
      <c r="V74" s="8"/>
      <c r="W74" s="8"/>
      <c r="X74" s="8"/>
      <c r="Y74" s="8"/>
    </row>
    <row r="75" spans="11:25" x14ac:dyDescent="0.3">
      <c r="K75" s="11" t="s">
        <v>116</v>
      </c>
      <c r="L75" s="559">
        <v>36890</v>
      </c>
      <c r="M75" s="560">
        <v>35902</v>
      </c>
      <c r="N75" s="561">
        <v>46638</v>
      </c>
      <c r="O75" s="560">
        <v>44284</v>
      </c>
      <c r="P75" s="25">
        <v>-46530</v>
      </c>
      <c r="Q75" s="25">
        <v>-36243</v>
      </c>
      <c r="V75" s="8"/>
      <c r="W75" s="8"/>
      <c r="X75" s="8"/>
      <c r="Y75" s="8"/>
    </row>
    <row r="76" spans="11:25" x14ac:dyDescent="0.3">
      <c r="K76" s="11" t="s">
        <v>117</v>
      </c>
      <c r="L76" s="559">
        <v>36110</v>
      </c>
      <c r="M76" s="560">
        <v>35342</v>
      </c>
      <c r="N76" s="561">
        <v>46398</v>
      </c>
      <c r="O76" s="560">
        <v>43973</v>
      </c>
      <c r="P76" s="25">
        <v>-46826</v>
      </c>
      <c r="Q76" s="25">
        <v>-34258</v>
      </c>
      <c r="V76" s="8"/>
      <c r="W76" s="8"/>
      <c r="X76" s="8"/>
      <c r="Y76" s="8"/>
    </row>
    <row r="77" spans="11:25" x14ac:dyDescent="0.3">
      <c r="K77" s="11" t="s">
        <v>118</v>
      </c>
      <c r="L77" s="559">
        <v>34137</v>
      </c>
      <c r="M77" s="560">
        <v>33831</v>
      </c>
      <c r="N77" s="561">
        <v>46672</v>
      </c>
      <c r="O77" s="560">
        <v>43364</v>
      </c>
      <c r="P77" s="25">
        <v>-46352</v>
      </c>
      <c r="Q77" s="25">
        <v>-34593</v>
      </c>
      <c r="V77" s="8"/>
      <c r="W77" s="8"/>
      <c r="X77" s="8"/>
      <c r="Y77" s="8"/>
    </row>
    <row r="78" spans="11:25" x14ac:dyDescent="0.3">
      <c r="K78" s="11" t="s">
        <v>119</v>
      </c>
      <c r="L78" s="559">
        <v>34423</v>
      </c>
      <c r="M78" s="560">
        <v>34089</v>
      </c>
      <c r="N78" s="561">
        <v>46190</v>
      </c>
      <c r="O78" s="560">
        <v>43262</v>
      </c>
      <c r="P78" s="25">
        <v>-44673</v>
      </c>
      <c r="Q78" s="25">
        <v>-35420</v>
      </c>
      <c r="V78" s="8"/>
      <c r="W78" s="8"/>
      <c r="X78" s="8"/>
      <c r="Y78" s="8"/>
    </row>
    <row r="79" spans="11:25" x14ac:dyDescent="0.3">
      <c r="K79" s="11" t="s">
        <v>120</v>
      </c>
      <c r="L79" s="559">
        <v>35264</v>
      </c>
      <c r="M79" s="560">
        <v>35583</v>
      </c>
      <c r="N79" s="561">
        <v>44482</v>
      </c>
      <c r="O79" s="560">
        <v>42887</v>
      </c>
      <c r="P79" s="25">
        <v>-44522</v>
      </c>
      <c r="Q79" s="25">
        <v>-36435</v>
      </c>
      <c r="V79" s="8"/>
      <c r="W79" s="8"/>
      <c r="X79" s="8"/>
      <c r="Y79" s="8"/>
    </row>
    <row r="80" spans="11:25" x14ac:dyDescent="0.3">
      <c r="K80" s="11" t="s">
        <v>121</v>
      </c>
      <c r="L80" s="559">
        <v>36204</v>
      </c>
      <c r="M80" s="560">
        <v>36664</v>
      </c>
      <c r="N80" s="561">
        <v>44327</v>
      </c>
      <c r="O80" s="560">
        <v>42612</v>
      </c>
      <c r="P80" s="25">
        <v>-41821</v>
      </c>
      <c r="Q80" s="25">
        <v>-37667</v>
      </c>
      <c r="V80" s="8"/>
      <c r="W80" s="8"/>
      <c r="X80" s="8"/>
      <c r="Y80" s="8"/>
    </row>
    <row r="81" spans="11:25" x14ac:dyDescent="0.3">
      <c r="K81" s="11" t="s">
        <v>122</v>
      </c>
      <c r="L81" s="559">
        <v>37440</v>
      </c>
      <c r="M81" s="560">
        <v>37838</v>
      </c>
      <c r="N81" s="561">
        <v>41601</v>
      </c>
      <c r="O81" s="560">
        <v>40883</v>
      </c>
      <c r="P81" s="25">
        <v>-39166</v>
      </c>
      <c r="Q81" s="25">
        <v>-37068</v>
      </c>
      <c r="V81" s="8"/>
      <c r="W81" s="8"/>
      <c r="X81" s="8"/>
      <c r="Y81" s="8"/>
    </row>
    <row r="82" spans="11:25" x14ac:dyDescent="0.3">
      <c r="K82" s="11" t="s">
        <v>123</v>
      </c>
      <c r="L82" s="559">
        <v>36818</v>
      </c>
      <c r="M82" s="560">
        <v>37216</v>
      </c>
      <c r="N82" s="561">
        <v>38945</v>
      </c>
      <c r="O82" s="560">
        <v>38503</v>
      </c>
      <c r="P82" s="25">
        <v>-36902</v>
      </c>
      <c r="Q82" s="25">
        <v>-35286</v>
      </c>
      <c r="V82" s="8"/>
      <c r="W82" s="8"/>
      <c r="X82" s="8"/>
      <c r="Y82" s="8"/>
    </row>
    <row r="83" spans="11:25" x14ac:dyDescent="0.3">
      <c r="K83" s="11" t="s">
        <v>124</v>
      </c>
      <c r="L83" s="559">
        <v>34994</v>
      </c>
      <c r="M83" s="560">
        <v>35848</v>
      </c>
      <c r="N83" s="561">
        <v>36657</v>
      </c>
      <c r="O83" s="560">
        <v>36207</v>
      </c>
      <c r="P83" s="25">
        <v>-35343</v>
      </c>
      <c r="Q83" s="25">
        <v>-36073</v>
      </c>
      <c r="V83" s="8"/>
      <c r="W83" s="8"/>
      <c r="X83" s="8"/>
      <c r="Y83" s="8"/>
    </row>
    <row r="84" spans="11:25" x14ac:dyDescent="0.3">
      <c r="K84" s="11" t="s">
        <v>125</v>
      </c>
      <c r="L84" s="559">
        <v>35745</v>
      </c>
      <c r="M84" s="560">
        <v>37237</v>
      </c>
      <c r="N84" s="561">
        <v>35091</v>
      </c>
      <c r="O84" s="560">
        <v>34900</v>
      </c>
      <c r="P84" s="25">
        <v>-34432</v>
      </c>
      <c r="Q84" s="25">
        <v>-36018</v>
      </c>
      <c r="V84" s="8"/>
      <c r="W84" s="8"/>
      <c r="X84" s="8"/>
      <c r="Y84" s="8"/>
    </row>
    <row r="85" spans="11:25" x14ac:dyDescent="0.3">
      <c r="K85" s="11" t="s">
        <v>126</v>
      </c>
      <c r="L85" s="559">
        <v>35636</v>
      </c>
      <c r="M85" s="560">
        <v>36996</v>
      </c>
      <c r="N85" s="561">
        <v>34165</v>
      </c>
      <c r="O85" s="560">
        <v>34327</v>
      </c>
      <c r="P85" s="25">
        <v>-32480</v>
      </c>
      <c r="Q85" s="25">
        <v>-35321</v>
      </c>
      <c r="V85" s="8"/>
      <c r="W85" s="8"/>
      <c r="X85" s="8"/>
      <c r="Y85" s="8"/>
    </row>
    <row r="86" spans="11:25" x14ac:dyDescent="0.3">
      <c r="K86" s="11" t="s">
        <v>127</v>
      </c>
      <c r="L86" s="559">
        <v>34926</v>
      </c>
      <c r="M86" s="560">
        <v>36390</v>
      </c>
      <c r="N86" s="561">
        <v>32160</v>
      </c>
      <c r="O86" s="560">
        <v>32795</v>
      </c>
      <c r="P86" s="25">
        <v>-32449</v>
      </c>
      <c r="Q86" s="25">
        <v>-36212</v>
      </c>
      <c r="V86" s="8"/>
      <c r="W86" s="8"/>
      <c r="X86" s="8"/>
      <c r="Y86" s="8"/>
    </row>
    <row r="87" spans="11:25" x14ac:dyDescent="0.3">
      <c r="K87" s="11" t="s">
        <v>128</v>
      </c>
      <c r="L87" s="559">
        <v>35757</v>
      </c>
      <c r="M87" s="560">
        <v>38129</v>
      </c>
      <c r="N87" s="561">
        <v>32125</v>
      </c>
      <c r="O87" s="560">
        <v>33021</v>
      </c>
      <c r="P87" s="25">
        <v>-33194</v>
      </c>
      <c r="Q87" s="25">
        <v>-36945</v>
      </c>
      <c r="V87" s="8"/>
      <c r="W87" s="8"/>
      <c r="X87" s="8"/>
      <c r="Y87" s="8"/>
    </row>
    <row r="88" spans="11:25" x14ac:dyDescent="0.3">
      <c r="K88" s="11" t="s">
        <v>129</v>
      </c>
      <c r="L88" s="559">
        <v>36418</v>
      </c>
      <c r="M88" s="560">
        <v>39163</v>
      </c>
      <c r="N88" s="561">
        <v>32850</v>
      </c>
      <c r="O88" s="560">
        <v>34543</v>
      </c>
      <c r="P88" s="25">
        <v>-33518</v>
      </c>
      <c r="Q88" s="25">
        <v>-36743</v>
      </c>
      <c r="V88" s="8"/>
      <c r="W88" s="8"/>
      <c r="X88" s="8"/>
      <c r="Y88" s="8"/>
    </row>
    <row r="89" spans="11:25" x14ac:dyDescent="0.3">
      <c r="K89" s="11" t="s">
        <v>130</v>
      </c>
      <c r="L89" s="559">
        <v>36211</v>
      </c>
      <c r="M89" s="560">
        <v>40348</v>
      </c>
      <c r="N89" s="561">
        <v>33100</v>
      </c>
      <c r="O89" s="560">
        <v>35322</v>
      </c>
      <c r="P89" s="25">
        <v>-34658</v>
      </c>
      <c r="Q89" s="25">
        <v>-36167</v>
      </c>
      <c r="V89" s="8"/>
      <c r="W89" s="8"/>
      <c r="X89" s="8"/>
      <c r="Y89" s="8"/>
    </row>
    <row r="90" spans="11:25" x14ac:dyDescent="0.3">
      <c r="K90" s="11" t="s">
        <v>131</v>
      </c>
      <c r="L90" s="559">
        <v>35580</v>
      </c>
      <c r="M90" s="560">
        <v>39898</v>
      </c>
      <c r="N90" s="561">
        <v>34206</v>
      </c>
      <c r="O90" s="560">
        <v>36305</v>
      </c>
      <c r="P90" s="25">
        <v>-33816</v>
      </c>
      <c r="Q90" s="25">
        <v>-34934</v>
      </c>
      <c r="V90" s="8"/>
      <c r="W90" s="8"/>
      <c r="X90" s="8"/>
      <c r="Y90" s="8"/>
    </row>
    <row r="91" spans="11:25" x14ac:dyDescent="0.3">
      <c r="K91" s="11" t="s">
        <v>132</v>
      </c>
      <c r="L91" s="559">
        <v>34293</v>
      </c>
      <c r="M91" s="560">
        <v>38715</v>
      </c>
      <c r="N91" s="561">
        <v>33339</v>
      </c>
      <c r="O91" s="560">
        <v>35860</v>
      </c>
      <c r="P91" s="25">
        <v>-31806</v>
      </c>
      <c r="Q91" s="25">
        <v>-33936</v>
      </c>
      <c r="V91" s="8"/>
      <c r="W91" s="8"/>
      <c r="X91" s="8"/>
      <c r="Y91" s="8"/>
    </row>
    <row r="92" spans="11:25" x14ac:dyDescent="0.3">
      <c r="K92" s="11" t="s">
        <v>133</v>
      </c>
      <c r="L92" s="559">
        <v>33182</v>
      </c>
      <c r="M92" s="560">
        <v>37951</v>
      </c>
      <c r="N92" s="561">
        <v>31276</v>
      </c>
      <c r="O92" s="560">
        <v>34174</v>
      </c>
      <c r="P92" s="25">
        <v>-32102</v>
      </c>
      <c r="Q92" s="25">
        <v>-33058</v>
      </c>
      <c r="V92" s="8"/>
      <c r="W92" s="8"/>
      <c r="X92" s="8"/>
      <c r="Y92" s="8"/>
    </row>
    <row r="93" spans="11:25" x14ac:dyDescent="0.3">
      <c r="K93" s="11" t="s">
        <v>134</v>
      </c>
      <c r="L93" s="559">
        <v>32315</v>
      </c>
      <c r="M93" s="560">
        <v>38075</v>
      </c>
      <c r="N93" s="561">
        <v>31531</v>
      </c>
      <c r="O93" s="560">
        <v>35335</v>
      </c>
      <c r="P93" s="25">
        <v>-31524</v>
      </c>
      <c r="Q93" s="25">
        <v>-31714</v>
      </c>
      <c r="V93" s="8"/>
      <c r="W93" s="8"/>
      <c r="X93" s="8"/>
      <c r="Y93" s="8"/>
    </row>
    <row r="94" spans="11:25" x14ac:dyDescent="0.3">
      <c r="K94" s="11" t="s">
        <v>135</v>
      </c>
      <c r="L94" s="559">
        <v>30987</v>
      </c>
      <c r="M94" s="560">
        <v>37231</v>
      </c>
      <c r="N94" s="561">
        <v>30892</v>
      </c>
      <c r="O94" s="560">
        <v>34880</v>
      </c>
      <c r="P94" s="25">
        <v>-30548</v>
      </c>
      <c r="Q94" s="25">
        <v>-29491</v>
      </c>
      <c r="V94" s="8"/>
      <c r="W94" s="8"/>
      <c r="X94" s="8"/>
      <c r="Y94" s="8"/>
    </row>
    <row r="95" spans="11:25" x14ac:dyDescent="0.3">
      <c r="K95" s="11" t="s">
        <v>136</v>
      </c>
      <c r="L95" s="559">
        <v>28724</v>
      </c>
      <c r="M95" s="560">
        <v>35181</v>
      </c>
      <c r="N95" s="561">
        <v>29933</v>
      </c>
      <c r="O95" s="560">
        <v>34137</v>
      </c>
      <c r="P95" s="25">
        <v>-30903</v>
      </c>
      <c r="Q95" s="25">
        <v>-26296</v>
      </c>
      <c r="V95" s="8"/>
      <c r="W95" s="8"/>
      <c r="X95" s="8"/>
      <c r="Y95" s="8"/>
    </row>
    <row r="96" spans="11:25" x14ac:dyDescent="0.3">
      <c r="K96" s="11" t="s">
        <v>137</v>
      </c>
      <c r="L96" s="559">
        <v>25639</v>
      </c>
      <c r="M96" s="560">
        <v>32138</v>
      </c>
      <c r="N96" s="561">
        <v>30198</v>
      </c>
      <c r="O96" s="560">
        <v>35582</v>
      </c>
      <c r="P96" s="25">
        <v>-30981</v>
      </c>
      <c r="Q96" s="25">
        <v>-25150</v>
      </c>
      <c r="V96" s="8"/>
      <c r="W96" s="8"/>
      <c r="X96" s="8"/>
      <c r="Y96" s="8"/>
    </row>
    <row r="97" spans="11:25" x14ac:dyDescent="0.3">
      <c r="K97" s="11" t="s">
        <v>138</v>
      </c>
      <c r="L97" s="559">
        <v>24397</v>
      </c>
      <c r="M97" s="560">
        <v>31152</v>
      </c>
      <c r="N97" s="561">
        <v>30244</v>
      </c>
      <c r="O97" s="560">
        <v>36261</v>
      </c>
      <c r="P97" s="25">
        <v>-30408</v>
      </c>
      <c r="Q97" s="25">
        <v>-23130</v>
      </c>
      <c r="V97" s="8"/>
      <c r="W97" s="8"/>
      <c r="X97" s="8"/>
      <c r="Y97" s="8"/>
    </row>
    <row r="98" spans="11:25" x14ac:dyDescent="0.3">
      <c r="K98" s="11" t="s">
        <v>139</v>
      </c>
      <c r="L98" s="559">
        <v>22411</v>
      </c>
      <c r="M98" s="560">
        <v>29753</v>
      </c>
      <c r="N98" s="561">
        <v>29582</v>
      </c>
      <c r="O98" s="560">
        <v>37017</v>
      </c>
      <c r="P98" s="25">
        <v>-29476</v>
      </c>
      <c r="Q98" s="25">
        <v>-19115</v>
      </c>
      <c r="V98" s="8"/>
      <c r="W98" s="8"/>
      <c r="X98" s="8"/>
      <c r="Y98" s="8"/>
    </row>
    <row r="99" spans="11:25" x14ac:dyDescent="0.3">
      <c r="K99" s="11" t="s">
        <v>140</v>
      </c>
      <c r="L99" s="559">
        <v>18473</v>
      </c>
      <c r="M99" s="560">
        <v>25417</v>
      </c>
      <c r="N99" s="561">
        <v>28629</v>
      </c>
      <c r="O99" s="560">
        <v>36394</v>
      </c>
      <c r="P99" s="25">
        <v>-27976</v>
      </c>
      <c r="Q99" s="25">
        <v>-16984</v>
      </c>
      <c r="V99" s="8"/>
      <c r="W99" s="8"/>
      <c r="X99" s="8"/>
      <c r="Y99" s="8"/>
    </row>
    <row r="100" spans="11:25" x14ac:dyDescent="0.3">
      <c r="K100" s="11" t="s">
        <v>141</v>
      </c>
      <c r="L100" s="559">
        <v>16362</v>
      </c>
      <c r="M100" s="560">
        <v>23561</v>
      </c>
      <c r="N100" s="561">
        <v>27138</v>
      </c>
      <c r="O100" s="560">
        <v>34899</v>
      </c>
      <c r="P100" s="25">
        <v>-26615</v>
      </c>
      <c r="Q100" s="25">
        <v>-16842</v>
      </c>
      <c r="V100" s="8"/>
      <c r="W100" s="8"/>
      <c r="X100" s="8"/>
      <c r="Y100" s="8"/>
    </row>
    <row r="101" spans="11:25" x14ac:dyDescent="0.3">
      <c r="K101" s="11" t="s">
        <v>142</v>
      </c>
      <c r="L101" s="559">
        <v>16198</v>
      </c>
      <c r="M101" s="560">
        <v>24293</v>
      </c>
      <c r="N101" s="561">
        <v>25721</v>
      </c>
      <c r="O101" s="560">
        <v>33999</v>
      </c>
      <c r="P101" s="25">
        <v>-25262</v>
      </c>
      <c r="Q101" s="25">
        <v>-15282</v>
      </c>
      <c r="V101" s="8"/>
      <c r="W101" s="8"/>
      <c r="X101" s="8"/>
      <c r="Y101" s="8"/>
    </row>
    <row r="102" spans="11:25" x14ac:dyDescent="0.3">
      <c r="K102" s="11" t="s">
        <v>143</v>
      </c>
      <c r="L102" s="559">
        <v>14632</v>
      </c>
      <c r="M102" s="560">
        <v>22190</v>
      </c>
      <c r="N102" s="561">
        <v>24349</v>
      </c>
      <c r="O102" s="560">
        <v>33434</v>
      </c>
      <c r="P102" s="25">
        <v>-23658</v>
      </c>
      <c r="Q102" s="25">
        <v>-14433</v>
      </c>
      <c r="V102" s="8"/>
      <c r="W102" s="8"/>
      <c r="X102" s="8"/>
      <c r="Y102" s="8"/>
    </row>
    <row r="103" spans="11:25" x14ac:dyDescent="0.3">
      <c r="K103" s="11" t="s">
        <v>144</v>
      </c>
      <c r="L103" s="559">
        <v>13789</v>
      </c>
      <c r="M103" s="560">
        <v>21841</v>
      </c>
      <c r="N103" s="561">
        <v>22731</v>
      </c>
      <c r="O103" s="560">
        <v>32258</v>
      </c>
      <c r="P103" s="25">
        <v>-21552</v>
      </c>
      <c r="Q103" s="25">
        <v>-13762</v>
      </c>
      <c r="V103" s="8"/>
      <c r="W103" s="8"/>
      <c r="X103" s="8"/>
      <c r="Y103" s="8"/>
    </row>
    <row r="104" spans="11:25" x14ac:dyDescent="0.3">
      <c r="K104" s="11" t="s">
        <v>145</v>
      </c>
      <c r="L104" s="559">
        <v>13084</v>
      </c>
      <c r="M104" s="560">
        <v>21126</v>
      </c>
      <c r="N104" s="561">
        <v>20583</v>
      </c>
      <c r="O104" s="560">
        <v>30042</v>
      </c>
      <c r="P104" s="25">
        <v>-18618</v>
      </c>
      <c r="Q104" s="25">
        <v>-12839</v>
      </c>
      <c r="V104" s="8"/>
      <c r="W104" s="8"/>
      <c r="X104" s="8"/>
      <c r="Y104" s="8"/>
    </row>
    <row r="105" spans="11:25" x14ac:dyDescent="0.3">
      <c r="K105" s="11" t="s">
        <v>146</v>
      </c>
      <c r="L105" s="559">
        <v>12132</v>
      </c>
      <c r="M105" s="560">
        <v>20332</v>
      </c>
      <c r="N105" s="561">
        <v>17722</v>
      </c>
      <c r="O105" s="560">
        <v>26798</v>
      </c>
      <c r="P105" s="25">
        <v>-17264</v>
      </c>
      <c r="Q105" s="25">
        <v>-11120</v>
      </c>
      <c r="V105" s="8"/>
      <c r="W105" s="8"/>
      <c r="X105" s="8"/>
      <c r="Y105" s="8"/>
    </row>
    <row r="106" spans="11:25" x14ac:dyDescent="0.3">
      <c r="K106" s="11" t="s">
        <v>147</v>
      </c>
      <c r="L106" s="559">
        <v>10466</v>
      </c>
      <c r="M106" s="560">
        <v>18595</v>
      </c>
      <c r="N106" s="561">
        <v>16415</v>
      </c>
      <c r="O106" s="560">
        <v>25605</v>
      </c>
      <c r="P106" s="25">
        <v>-15442</v>
      </c>
      <c r="Q106" s="25">
        <v>-9881</v>
      </c>
      <c r="V106" s="8"/>
      <c r="W106" s="8"/>
      <c r="X106" s="8"/>
      <c r="Y106" s="8"/>
    </row>
    <row r="107" spans="11:25" x14ac:dyDescent="0.3">
      <c r="K107" s="11" t="s">
        <v>148</v>
      </c>
      <c r="L107" s="559">
        <v>9237</v>
      </c>
      <c r="M107" s="560">
        <v>17226</v>
      </c>
      <c r="N107" s="561">
        <v>14591</v>
      </c>
      <c r="O107" s="560">
        <v>23838</v>
      </c>
      <c r="P107" s="25">
        <v>-12226</v>
      </c>
      <c r="Q107" s="25">
        <v>-8957</v>
      </c>
      <c r="V107" s="8"/>
      <c r="W107" s="8"/>
      <c r="X107" s="8"/>
      <c r="Y107" s="8"/>
    </row>
    <row r="108" spans="11:25" x14ac:dyDescent="0.3">
      <c r="K108" s="11" t="s">
        <v>149</v>
      </c>
      <c r="L108" s="559">
        <v>8295</v>
      </c>
      <c r="M108" s="560">
        <v>15863</v>
      </c>
      <c r="N108" s="561">
        <v>11467</v>
      </c>
      <c r="O108" s="560">
        <v>19800</v>
      </c>
      <c r="P108" s="25">
        <v>-10389</v>
      </c>
      <c r="Q108" s="25">
        <v>-8150</v>
      </c>
      <c r="V108" s="8"/>
      <c r="W108" s="8"/>
      <c r="X108" s="8"/>
      <c r="Y108" s="8"/>
    </row>
    <row r="109" spans="11:25" x14ac:dyDescent="0.3">
      <c r="K109" s="11" t="s">
        <v>150</v>
      </c>
      <c r="L109" s="559">
        <v>7534</v>
      </c>
      <c r="M109" s="560">
        <v>14944</v>
      </c>
      <c r="N109" s="561">
        <v>9669</v>
      </c>
      <c r="O109" s="560">
        <v>17465</v>
      </c>
      <c r="P109" s="25">
        <v>-9776</v>
      </c>
      <c r="Q109" s="25">
        <v>-7653</v>
      </c>
      <c r="V109" s="8"/>
      <c r="W109" s="8"/>
      <c r="X109" s="8"/>
      <c r="Y109" s="8"/>
    </row>
    <row r="110" spans="11:25" x14ac:dyDescent="0.3">
      <c r="K110" s="11" t="s">
        <v>151</v>
      </c>
      <c r="L110" s="559">
        <v>6989</v>
      </c>
      <c r="M110" s="560">
        <v>14299</v>
      </c>
      <c r="N110" s="561">
        <v>9035</v>
      </c>
      <c r="O110" s="560">
        <v>17408</v>
      </c>
      <c r="P110" s="25">
        <v>-8550</v>
      </c>
      <c r="Q110" s="25">
        <v>-6948</v>
      </c>
      <c r="V110" s="8"/>
      <c r="W110" s="8"/>
      <c r="X110" s="8"/>
      <c r="Y110" s="8"/>
    </row>
    <row r="111" spans="11:25" x14ac:dyDescent="0.3">
      <c r="K111" s="11" t="s">
        <v>152</v>
      </c>
      <c r="L111" s="559">
        <v>6324</v>
      </c>
      <c r="M111" s="560">
        <v>12913</v>
      </c>
      <c r="N111" s="561">
        <v>7902</v>
      </c>
      <c r="O111" s="560">
        <v>15234</v>
      </c>
      <c r="P111" s="25">
        <v>-7646</v>
      </c>
      <c r="Q111" s="25">
        <v>-6301</v>
      </c>
      <c r="V111" s="8"/>
      <c r="W111" s="8"/>
      <c r="X111" s="8"/>
      <c r="Y111" s="8"/>
    </row>
    <row r="112" spans="11:25" x14ac:dyDescent="0.3">
      <c r="K112" s="11" t="s">
        <v>153</v>
      </c>
      <c r="L112" s="559">
        <v>5664</v>
      </c>
      <c r="M112" s="560">
        <v>12107</v>
      </c>
      <c r="N112" s="561">
        <v>6963</v>
      </c>
      <c r="O112" s="560">
        <v>14413</v>
      </c>
      <c r="P112" s="25">
        <v>-6777</v>
      </c>
      <c r="Q112" s="25">
        <v>-5734</v>
      </c>
      <c r="V112" s="8"/>
      <c r="W112" s="8"/>
      <c r="X112" s="8"/>
      <c r="Y112" s="8"/>
    </row>
    <row r="113" spans="11:25" x14ac:dyDescent="0.3">
      <c r="K113" s="11" t="s">
        <v>154</v>
      </c>
      <c r="L113" s="559">
        <v>5110</v>
      </c>
      <c r="M113" s="560">
        <v>11603</v>
      </c>
      <c r="N113" s="561">
        <v>6100</v>
      </c>
      <c r="O113" s="560">
        <v>13162</v>
      </c>
      <c r="P113" s="25">
        <v>-5942</v>
      </c>
      <c r="Q113" s="25">
        <v>-4980</v>
      </c>
      <c r="V113" s="8"/>
      <c r="W113" s="8"/>
      <c r="X113" s="8"/>
      <c r="Y113" s="8"/>
    </row>
    <row r="114" spans="11:25" x14ac:dyDescent="0.3">
      <c r="K114" s="11" t="s">
        <v>155</v>
      </c>
      <c r="L114" s="559">
        <v>4376</v>
      </c>
      <c r="M114" s="560">
        <v>10225</v>
      </c>
      <c r="N114" s="561">
        <v>5307</v>
      </c>
      <c r="O114" s="560">
        <v>11717</v>
      </c>
      <c r="P114" s="25">
        <v>-4735</v>
      </c>
      <c r="Q114" s="25">
        <v>-4247</v>
      </c>
      <c r="V114" s="8"/>
      <c r="W114" s="8"/>
      <c r="X114" s="8"/>
      <c r="Y114" s="8"/>
    </row>
    <row r="115" spans="11:25" x14ac:dyDescent="0.3">
      <c r="K115" s="11" t="s">
        <v>156</v>
      </c>
      <c r="L115" s="559">
        <v>3689</v>
      </c>
      <c r="M115" s="560">
        <v>8948</v>
      </c>
      <c r="N115" s="561">
        <v>4200</v>
      </c>
      <c r="O115" s="560">
        <v>9951</v>
      </c>
      <c r="P115" s="25">
        <v>-3912</v>
      </c>
      <c r="Q115" s="25">
        <v>-3557</v>
      </c>
      <c r="V115" s="8"/>
      <c r="W115" s="8"/>
      <c r="X115" s="8"/>
      <c r="Y115" s="8"/>
    </row>
    <row r="116" spans="11:25" x14ac:dyDescent="0.3">
      <c r="K116" s="11" t="s">
        <v>157</v>
      </c>
      <c r="L116" s="559">
        <v>3027</v>
      </c>
      <c r="M116" s="560">
        <v>7504</v>
      </c>
      <c r="N116" s="561">
        <v>3406</v>
      </c>
      <c r="O116" s="560">
        <v>8522</v>
      </c>
      <c r="P116" s="25">
        <v>-3184</v>
      </c>
      <c r="Q116" s="25">
        <v>-2829</v>
      </c>
      <c r="V116" s="8"/>
      <c r="W116" s="8"/>
      <c r="X116" s="8"/>
      <c r="Y116" s="8"/>
    </row>
    <row r="117" spans="11:25" x14ac:dyDescent="0.3">
      <c r="K117" s="11" t="s">
        <v>158</v>
      </c>
      <c r="L117" s="559">
        <v>2367</v>
      </c>
      <c r="M117" s="560">
        <v>6257</v>
      </c>
      <c r="N117" s="561">
        <v>2724</v>
      </c>
      <c r="O117" s="560">
        <v>7019</v>
      </c>
      <c r="P117" s="25">
        <v>-2602</v>
      </c>
      <c r="Q117" s="25">
        <v>-2263</v>
      </c>
      <c r="V117" s="8"/>
      <c r="W117" s="8"/>
      <c r="X117" s="8"/>
      <c r="Y117" s="8"/>
    </row>
    <row r="118" spans="11:25" x14ac:dyDescent="0.3">
      <c r="K118" s="11" t="s">
        <v>159</v>
      </c>
      <c r="L118" s="559">
        <v>1869</v>
      </c>
      <c r="M118" s="560">
        <v>5167</v>
      </c>
      <c r="N118" s="561">
        <v>2173</v>
      </c>
      <c r="O118" s="560">
        <v>5893</v>
      </c>
      <c r="P118" s="25">
        <v>-2152</v>
      </c>
      <c r="Q118" s="25">
        <v>-1792</v>
      </c>
      <c r="V118" s="8"/>
      <c r="W118" s="8"/>
      <c r="X118" s="8"/>
      <c r="Y118" s="8"/>
    </row>
    <row r="119" spans="11:25" x14ac:dyDescent="0.3">
      <c r="K119" s="11" t="s">
        <v>160</v>
      </c>
      <c r="L119" s="559">
        <v>1452</v>
      </c>
      <c r="M119" s="560">
        <v>4221</v>
      </c>
      <c r="N119" s="561">
        <v>1801</v>
      </c>
      <c r="O119" s="560">
        <v>4857</v>
      </c>
      <c r="P119" s="25">
        <v>-1850</v>
      </c>
      <c r="Q119" s="25">
        <v>-1386</v>
      </c>
      <c r="V119" s="8"/>
      <c r="W119" s="8"/>
      <c r="X119" s="8"/>
      <c r="Y119" s="8"/>
    </row>
    <row r="120" spans="11:25" x14ac:dyDescent="0.3">
      <c r="K120" s="11" t="s">
        <v>161</v>
      </c>
      <c r="L120" s="559">
        <v>1119</v>
      </c>
      <c r="M120" s="560">
        <v>3404</v>
      </c>
      <c r="N120" s="561">
        <v>1509</v>
      </c>
      <c r="O120" s="560">
        <v>3828</v>
      </c>
      <c r="P120" s="25">
        <v>-1483</v>
      </c>
      <c r="Q120" s="25">
        <v>-1144</v>
      </c>
      <c r="V120" s="8"/>
      <c r="W120" s="8"/>
      <c r="X120" s="8"/>
      <c r="Y120" s="8"/>
    </row>
    <row r="121" spans="11:25" x14ac:dyDescent="0.3">
      <c r="K121" s="11" t="s">
        <v>162</v>
      </c>
      <c r="L121" s="559">
        <v>916</v>
      </c>
      <c r="M121" s="560">
        <v>2695</v>
      </c>
      <c r="N121" s="561">
        <v>1200</v>
      </c>
      <c r="O121" s="560">
        <v>3129</v>
      </c>
      <c r="P121" s="25">
        <v>-1186</v>
      </c>
      <c r="Q121" s="25">
        <v>-876</v>
      </c>
      <c r="V121" s="8"/>
      <c r="W121" s="8"/>
      <c r="X121" s="8"/>
      <c r="Y121" s="8"/>
    </row>
    <row r="122" spans="11:25" x14ac:dyDescent="0.3">
      <c r="K122" s="11" t="s">
        <v>163</v>
      </c>
      <c r="L122" s="559">
        <v>666</v>
      </c>
      <c r="M122" s="560">
        <v>2059</v>
      </c>
      <c r="N122" s="561">
        <v>958</v>
      </c>
      <c r="O122" s="560">
        <v>2604</v>
      </c>
      <c r="P122" s="25">
        <v>-889</v>
      </c>
      <c r="Q122" s="25">
        <v>-739</v>
      </c>
      <c r="V122" s="8"/>
      <c r="W122" s="8"/>
      <c r="X122" s="8"/>
      <c r="Y122" s="8"/>
    </row>
    <row r="123" spans="11:25" x14ac:dyDescent="0.3">
      <c r="K123" s="11" t="s">
        <v>164</v>
      </c>
      <c r="L123" s="559">
        <v>553</v>
      </c>
      <c r="M123" s="560">
        <v>1517</v>
      </c>
      <c r="N123" s="561">
        <v>703</v>
      </c>
      <c r="O123" s="560">
        <v>1864</v>
      </c>
      <c r="P123" s="25">
        <v>-627</v>
      </c>
      <c r="Q123" s="25">
        <v>-472</v>
      </c>
      <c r="V123" s="8"/>
      <c r="W123" s="8"/>
      <c r="X123" s="8"/>
      <c r="Y123" s="8"/>
    </row>
    <row r="124" spans="11:25" x14ac:dyDescent="0.3">
      <c r="K124" s="11" t="s">
        <v>165</v>
      </c>
      <c r="L124" s="559">
        <v>358</v>
      </c>
      <c r="M124" s="560">
        <v>1103</v>
      </c>
      <c r="N124" s="561">
        <v>493</v>
      </c>
      <c r="O124" s="560">
        <v>1305</v>
      </c>
      <c r="P124" s="25">
        <v>-487</v>
      </c>
      <c r="Q124" s="25">
        <v>-319</v>
      </c>
      <c r="V124" s="8"/>
      <c r="W124" s="8"/>
      <c r="X124" s="8"/>
      <c r="Y124" s="8"/>
    </row>
    <row r="125" spans="11:25" x14ac:dyDescent="0.3">
      <c r="K125" s="11" t="s">
        <v>166</v>
      </c>
      <c r="L125" s="559">
        <v>256</v>
      </c>
      <c r="M125" s="560">
        <v>671</v>
      </c>
      <c r="N125" s="561">
        <v>390</v>
      </c>
      <c r="O125" s="560">
        <v>947</v>
      </c>
      <c r="P125" s="25">
        <v>-347</v>
      </c>
      <c r="Q125" s="25">
        <v>-232</v>
      </c>
      <c r="V125" s="8"/>
      <c r="W125" s="8"/>
      <c r="X125" s="8"/>
      <c r="Y125" s="8"/>
    </row>
    <row r="126" spans="11:25" x14ac:dyDescent="0.3">
      <c r="K126" s="11" t="s">
        <v>167</v>
      </c>
      <c r="L126" s="559">
        <v>181</v>
      </c>
      <c r="M126" s="560">
        <v>459</v>
      </c>
      <c r="N126" s="561">
        <v>275</v>
      </c>
      <c r="O126" s="560">
        <v>661</v>
      </c>
      <c r="P126" s="25">
        <v>-262</v>
      </c>
      <c r="Q126" s="25">
        <v>-87</v>
      </c>
      <c r="V126" s="8"/>
      <c r="W126" s="8"/>
      <c r="X126" s="8"/>
      <c r="Y126" s="8"/>
    </row>
    <row r="127" spans="11:25" x14ac:dyDescent="0.3">
      <c r="K127" s="11" t="s">
        <v>168</v>
      </c>
      <c r="L127" s="559">
        <v>72</v>
      </c>
      <c r="M127" s="560">
        <v>193</v>
      </c>
      <c r="N127" s="561">
        <v>219</v>
      </c>
      <c r="O127" s="560">
        <v>412</v>
      </c>
      <c r="P127" s="25">
        <v>-217</v>
      </c>
      <c r="Q127" s="25">
        <v>-86</v>
      </c>
      <c r="V127" s="8"/>
      <c r="W127" s="8"/>
      <c r="X127" s="8"/>
      <c r="Y127" s="8"/>
    </row>
    <row r="128" spans="11:25" x14ac:dyDescent="0.3">
      <c r="K128" s="11" t="s">
        <v>169</v>
      </c>
      <c r="L128" s="559">
        <v>76</v>
      </c>
      <c r="M128" s="560">
        <v>155</v>
      </c>
      <c r="N128" s="561">
        <v>196</v>
      </c>
      <c r="O128" s="560">
        <v>314</v>
      </c>
      <c r="P128" s="25">
        <v>-156</v>
      </c>
      <c r="Q128" s="25">
        <v>-64</v>
      </c>
      <c r="V128" s="8"/>
      <c r="W128" s="8"/>
      <c r="X128" s="8"/>
      <c r="Y128" s="8"/>
    </row>
    <row r="129" spans="9:25" x14ac:dyDescent="0.3">
      <c r="I129" s="22"/>
      <c r="K129" s="11" t="s">
        <v>170</v>
      </c>
      <c r="L129" s="559">
        <v>327</v>
      </c>
      <c r="M129" s="560">
        <v>565</v>
      </c>
      <c r="N129" s="561">
        <v>684</v>
      </c>
      <c r="O129" s="560">
        <v>861</v>
      </c>
      <c r="P129" s="25">
        <v>-572</v>
      </c>
      <c r="Q129" s="25">
        <v>-272</v>
      </c>
      <c r="T129" s="8"/>
      <c r="U129" s="8"/>
      <c r="V129" s="8"/>
      <c r="W129" s="8"/>
      <c r="X129" s="8"/>
      <c r="Y129" s="8"/>
    </row>
    <row r="130" spans="9:25" x14ac:dyDescent="0.3">
      <c r="K130" s="248"/>
      <c r="M130" s="249"/>
      <c r="P130" s="8"/>
      <c r="Q130" s="8"/>
      <c r="T130" s="8"/>
      <c r="U130" s="8"/>
      <c r="V130" s="8"/>
      <c r="W130" s="8"/>
      <c r="X130" s="8"/>
      <c r="Y130" s="8"/>
    </row>
    <row r="131" spans="9:25" x14ac:dyDescent="0.3">
      <c r="K131" s="248"/>
      <c r="L131" s="248"/>
      <c r="M131" s="248"/>
      <c r="N131" s="248"/>
      <c r="O131" s="248"/>
      <c r="P131" s="8"/>
      <c r="Q131" s="8"/>
      <c r="S131" s="8"/>
      <c r="T131" s="8"/>
      <c r="U131" s="8"/>
      <c r="V131" s="8"/>
      <c r="W131" s="8"/>
      <c r="X131" s="8"/>
      <c r="Y131" s="8"/>
    </row>
    <row r="132" spans="9:25" x14ac:dyDescent="0.3">
      <c r="K132" s="248"/>
      <c r="L132" s="248"/>
      <c r="M132" s="248"/>
      <c r="N132" s="248"/>
      <c r="O132" s="248"/>
      <c r="P132" s="8"/>
      <c r="Q132" s="8"/>
      <c r="T132" s="8"/>
      <c r="U132" s="8"/>
      <c r="V132" s="8"/>
      <c r="W132" s="8"/>
      <c r="X132" s="8"/>
      <c r="Y132" s="8"/>
    </row>
    <row r="133" spans="9:25" x14ac:dyDescent="0.3">
      <c r="K133" s="248"/>
      <c r="L133" s="248"/>
      <c r="M133" s="248"/>
      <c r="N133" s="248"/>
      <c r="O133" s="248"/>
      <c r="P133" s="8"/>
      <c r="Q133" s="8"/>
      <c r="T133" s="8"/>
      <c r="U133" s="8"/>
      <c r="V133" s="8"/>
      <c r="W133" s="8"/>
      <c r="X133" s="8"/>
      <c r="Y133" s="8"/>
    </row>
    <row r="134" spans="9:25" x14ac:dyDescent="0.3">
      <c r="K134" s="248"/>
      <c r="L134" s="248"/>
      <c r="M134" s="248"/>
      <c r="N134" s="248"/>
      <c r="O134" s="248"/>
      <c r="P134" s="8"/>
      <c r="Q134" s="8"/>
      <c r="T134" s="8"/>
      <c r="U134" s="8"/>
      <c r="V134" s="8"/>
      <c r="W134" s="8"/>
      <c r="X134" s="8"/>
      <c r="Y134" s="8"/>
    </row>
    <row r="135" spans="9:25" x14ac:dyDescent="0.3">
      <c r="K135" s="248"/>
      <c r="L135" s="248"/>
      <c r="M135" s="248"/>
      <c r="N135" s="248"/>
      <c r="O135" s="248"/>
      <c r="P135" s="8"/>
      <c r="Q135" s="8"/>
      <c r="T135" s="8"/>
      <c r="U135" s="8"/>
      <c r="V135" s="8"/>
      <c r="W135" s="8"/>
      <c r="X135" s="8"/>
      <c r="Y135" s="8"/>
    </row>
    <row r="136" spans="9:25" x14ac:dyDescent="0.3">
      <c r="K136" s="248"/>
      <c r="L136" s="248"/>
      <c r="M136" s="248"/>
      <c r="N136" s="248"/>
      <c r="O136" s="248"/>
      <c r="P136" s="8"/>
      <c r="Q136" s="8"/>
      <c r="T136" s="8"/>
      <c r="U136" s="8"/>
      <c r="V136" s="8"/>
      <c r="W136" s="8"/>
      <c r="X136" s="8"/>
      <c r="Y136" s="8"/>
    </row>
    <row r="137" spans="9:25" x14ac:dyDescent="0.3">
      <c r="K137" s="248"/>
      <c r="L137" s="248"/>
      <c r="M137" s="248"/>
      <c r="N137" s="248"/>
      <c r="O137" s="248"/>
      <c r="P137" s="8"/>
      <c r="Q137" s="8"/>
      <c r="T137" s="8"/>
      <c r="U137" s="8"/>
      <c r="V137" s="8"/>
      <c r="W137" s="8"/>
      <c r="X137" s="8"/>
      <c r="Y137" s="8"/>
    </row>
    <row r="138" spans="9:25" x14ac:dyDescent="0.3">
      <c r="K138" s="248"/>
      <c r="L138" s="248"/>
      <c r="M138" s="248"/>
      <c r="N138" s="248"/>
      <c r="O138" s="248"/>
      <c r="P138" s="8"/>
      <c r="Q138" s="8"/>
      <c r="T138" s="8"/>
      <c r="U138" s="8"/>
      <c r="V138" s="8"/>
      <c r="W138" s="8"/>
      <c r="X138" s="8"/>
      <c r="Y138" s="8"/>
    </row>
    <row r="139" spans="9:25" x14ac:dyDescent="0.3">
      <c r="K139" s="248"/>
      <c r="L139" s="248"/>
      <c r="M139" s="248"/>
      <c r="N139" s="248"/>
      <c r="O139" s="248"/>
      <c r="P139" s="8"/>
      <c r="Q139" s="8"/>
      <c r="T139" s="8"/>
      <c r="U139" s="8"/>
      <c r="V139" s="8"/>
      <c r="W139" s="8"/>
      <c r="X139" s="8"/>
      <c r="Y139" s="8"/>
    </row>
    <row r="140" spans="9:25" x14ac:dyDescent="0.3">
      <c r="K140" s="248"/>
      <c r="L140" s="248"/>
      <c r="M140" s="248"/>
      <c r="N140" s="248"/>
      <c r="O140" s="248"/>
      <c r="P140" s="8"/>
      <c r="Q140" s="8"/>
      <c r="T140" s="8"/>
      <c r="U140" s="8"/>
      <c r="V140" s="8"/>
      <c r="W140" s="8"/>
      <c r="X140" s="8"/>
      <c r="Y140" s="8"/>
    </row>
    <row r="141" spans="9:25" x14ac:dyDescent="0.3">
      <c r="K141" s="248"/>
      <c r="L141" s="248"/>
      <c r="M141" s="248"/>
      <c r="N141" s="248"/>
      <c r="O141" s="248"/>
      <c r="P141" s="8"/>
      <c r="Q141" s="8"/>
    </row>
  </sheetData>
  <mergeCells count="17">
    <mergeCell ref="K26:K27"/>
    <mergeCell ref="P26:P27"/>
    <mergeCell ref="Q26:Q27"/>
    <mergeCell ref="L26:L27"/>
    <mergeCell ref="M26:M27"/>
    <mergeCell ref="N26:N27"/>
    <mergeCell ref="O26:O27"/>
    <mergeCell ref="A8:A9"/>
    <mergeCell ref="B8:B9"/>
    <mergeCell ref="C8:D8"/>
    <mergeCell ref="E8:E9"/>
    <mergeCell ref="F8:F9"/>
    <mergeCell ref="A15:A16"/>
    <mergeCell ref="B15:D15"/>
    <mergeCell ref="E15:E16"/>
    <mergeCell ref="F15:F16"/>
    <mergeCell ref="G15:G16"/>
  </mergeCells>
  <pageMargins left="0.75" right="0.75" top="1" bottom="1"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sheetPr>
  <dimension ref="A1:AD195"/>
  <sheetViews>
    <sheetView zoomScaleNormal="100" workbookViewId="0">
      <selection sqref="A1:XFD1"/>
    </sheetView>
  </sheetViews>
  <sheetFormatPr defaultColWidth="9.1796875" defaultRowHeight="14" x14ac:dyDescent="0.3"/>
  <cols>
    <col min="1" max="1" width="50" style="1" customWidth="1"/>
    <col min="2" max="2" width="11.7265625" style="1" customWidth="1"/>
    <col min="3" max="3" width="14.7265625" style="1" customWidth="1"/>
    <col min="4" max="4" width="14" style="1" customWidth="1"/>
    <col min="5" max="5" width="12.54296875" style="1" customWidth="1"/>
    <col min="6" max="6" width="17.81640625" style="1" customWidth="1"/>
    <col min="7" max="7" width="16.54296875" style="1" customWidth="1"/>
    <col min="8" max="8" width="9.1796875" style="1"/>
    <col min="9" max="9" width="12.54296875" style="1" customWidth="1"/>
    <col min="10" max="10" width="32.453125" style="1" customWidth="1"/>
    <col min="11" max="11" width="22.7265625" style="1" customWidth="1"/>
    <col min="12" max="16384" width="9.1796875" style="1"/>
  </cols>
  <sheetData>
    <row r="1" spans="1:13" ht="14.5" thickBot="1" x14ac:dyDescent="0.35">
      <c r="A1" s="7" t="s">
        <v>470</v>
      </c>
    </row>
    <row r="2" spans="1:13" ht="28.5" thickBot="1" x14ac:dyDescent="0.35">
      <c r="A2" s="17" t="s">
        <v>22</v>
      </c>
      <c r="B2" s="18" t="s">
        <v>23</v>
      </c>
      <c r="C2" s="555">
        <v>2019</v>
      </c>
      <c r="D2" s="555">
        <v>2020</v>
      </c>
      <c r="E2" s="555">
        <v>2021</v>
      </c>
      <c r="F2" s="555">
        <v>2022</v>
      </c>
      <c r="G2" s="555">
        <v>2023</v>
      </c>
      <c r="H2" s="554">
        <v>2024</v>
      </c>
      <c r="I2" s="554">
        <v>2025</v>
      </c>
    </row>
    <row r="3" spans="1:13" ht="17.5" thickBot="1" x14ac:dyDescent="0.35">
      <c r="A3" s="173" t="s">
        <v>766</v>
      </c>
      <c r="B3" s="5"/>
      <c r="C3" s="20"/>
      <c r="D3" s="20"/>
      <c r="E3" s="20"/>
      <c r="F3" s="20"/>
      <c r="G3" s="20"/>
      <c r="H3" s="20"/>
      <c r="I3" s="20"/>
    </row>
    <row r="4" spans="1:13" ht="14.5" thickBot="1" x14ac:dyDescent="0.35">
      <c r="A4" s="174" t="s">
        <v>609</v>
      </c>
      <c r="B4" s="21" t="s">
        <v>24</v>
      </c>
      <c r="C4" s="345">
        <v>94.547499999999999</v>
      </c>
      <c r="D4" s="345">
        <v>94.320599999999999</v>
      </c>
      <c r="E4" s="345">
        <v>101.89160000000001</v>
      </c>
      <c r="F4" s="345">
        <v>109.9598</v>
      </c>
      <c r="G4" s="345">
        <v>123.53869999999999</v>
      </c>
      <c r="H4" s="345">
        <v>130.20750000000001</v>
      </c>
      <c r="I4" s="345">
        <v>136.7543</v>
      </c>
    </row>
    <row r="5" spans="1:13" ht="14.5" thickBot="1" x14ac:dyDescent="0.35">
      <c r="A5" s="174" t="s">
        <v>663</v>
      </c>
      <c r="B5" s="21" t="s">
        <v>25</v>
      </c>
      <c r="C5" s="345">
        <v>104.7</v>
      </c>
      <c r="D5" s="345">
        <v>99.8</v>
      </c>
      <c r="E5" s="345">
        <v>108</v>
      </c>
      <c r="F5" s="345">
        <v>107.9</v>
      </c>
      <c r="G5" s="345">
        <v>112.3</v>
      </c>
      <c r="H5" s="345">
        <v>105.4</v>
      </c>
      <c r="I5" s="345">
        <v>105</v>
      </c>
    </row>
    <row r="6" spans="1:13" ht="17.5" thickBot="1" x14ac:dyDescent="0.35">
      <c r="A6" s="174" t="s">
        <v>767</v>
      </c>
      <c r="B6" s="21" t="s">
        <v>24</v>
      </c>
      <c r="C6" s="345">
        <v>96.823999999999998</v>
      </c>
      <c r="D6" s="345">
        <v>94.320599999999999</v>
      </c>
      <c r="E6" s="345">
        <v>99.655199999999994</v>
      </c>
      <c r="F6" s="345">
        <v>100.19789999999999</v>
      </c>
      <c r="G6" s="345">
        <v>102.31480000000001</v>
      </c>
      <c r="H6" s="345">
        <v>104.2983</v>
      </c>
      <c r="I6" s="345">
        <v>105.1404</v>
      </c>
      <c r="J6" s="111"/>
      <c r="K6" s="111"/>
      <c r="L6" s="111"/>
      <c r="M6" s="111"/>
    </row>
    <row r="7" spans="1:13" ht="14.5" thickBot="1" x14ac:dyDescent="0.35">
      <c r="A7" s="174" t="s">
        <v>663</v>
      </c>
      <c r="B7" s="21" t="s">
        <v>25</v>
      </c>
      <c r="C7" s="345">
        <v>102.3</v>
      </c>
      <c r="D7" s="345">
        <v>97.4</v>
      </c>
      <c r="E7" s="345">
        <v>105.7</v>
      </c>
      <c r="F7" s="345">
        <v>100.5</v>
      </c>
      <c r="G7" s="345">
        <v>102.1</v>
      </c>
      <c r="H7" s="345">
        <v>101.9</v>
      </c>
      <c r="I7" s="345">
        <v>100.8</v>
      </c>
    </row>
    <row r="8" spans="1:13" ht="17.5" thickBot="1" x14ac:dyDescent="0.35">
      <c r="A8" s="173" t="s">
        <v>771</v>
      </c>
      <c r="B8" s="5"/>
      <c r="C8" s="179"/>
      <c r="D8" s="179"/>
      <c r="E8" s="179"/>
      <c r="F8" s="179"/>
      <c r="G8" s="179"/>
      <c r="H8" s="179"/>
      <c r="I8" s="179"/>
    </row>
    <row r="9" spans="1:13" ht="14.5" thickBot="1" x14ac:dyDescent="0.35">
      <c r="A9" s="174" t="s">
        <v>1211</v>
      </c>
      <c r="B9" s="21" t="s">
        <v>25</v>
      </c>
      <c r="C9" s="345">
        <v>2.7000000000000028</v>
      </c>
      <c r="D9" s="345">
        <v>1.9000000000000057</v>
      </c>
      <c r="E9" s="345">
        <v>3.2000000000000028</v>
      </c>
      <c r="F9" s="345">
        <v>12.799999999999997</v>
      </c>
      <c r="G9" s="345">
        <v>10.5</v>
      </c>
      <c r="H9" s="345">
        <v>2.7999999999999972</v>
      </c>
      <c r="I9" s="345">
        <v>4</v>
      </c>
    </row>
    <row r="10" spans="1:13" ht="17.5" thickBot="1" x14ac:dyDescent="0.35">
      <c r="A10" s="173" t="s">
        <v>772</v>
      </c>
      <c r="B10" s="5"/>
      <c r="C10" s="179"/>
      <c r="D10" s="179"/>
      <c r="E10" s="179"/>
      <c r="F10" s="179"/>
      <c r="G10" s="177"/>
      <c r="H10" s="177"/>
      <c r="I10" s="177"/>
    </row>
    <row r="11" spans="1:13" ht="14.5" thickBot="1" x14ac:dyDescent="0.35">
      <c r="A11" s="174" t="s">
        <v>26</v>
      </c>
      <c r="B11" s="21" t="s">
        <v>27</v>
      </c>
      <c r="C11" s="345">
        <v>2583.6999999999998</v>
      </c>
      <c r="D11" s="345">
        <v>2531.3000000000002</v>
      </c>
      <c r="E11" s="345" t="s">
        <v>610</v>
      </c>
      <c r="F11" s="345">
        <v>2603.9</v>
      </c>
      <c r="G11" s="345">
        <v>2610</v>
      </c>
      <c r="H11" s="345">
        <v>2620.8000000000002</v>
      </c>
      <c r="I11" s="345">
        <v>2610.6999999999998</v>
      </c>
    </row>
    <row r="12" spans="1:13" ht="14.5" thickBot="1" x14ac:dyDescent="0.35">
      <c r="A12" s="174" t="s">
        <v>663</v>
      </c>
      <c r="B12" s="21" t="s">
        <v>25</v>
      </c>
      <c r="C12" s="346">
        <v>100.66232906066155</v>
      </c>
      <c r="D12" s="346">
        <v>97.971900762472444</v>
      </c>
      <c r="E12" s="346" t="s">
        <v>764</v>
      </c>
      <c r="F12" s="346">
        <v>101.69100991955011</v>
      </c>
      <c r="G12" s="346">
        <v>100.23426398863243</v>
      </c>
      <c r="H12" s="346">
        <v>100.4</v>
      </c>
      <c r="I12" s="346">
        <v>99.6</v>
      </c>
    </row>
    <row r="13" spans="1:13" ht="17.5" thickBot="1" x14ac:dyDescent="0.35">
      <c r="A13" s="347" t="s">
        <v>773</v>
      </c>
      <c r="B13" s="21" t="s">
        <v>25</v>
      </c>
      <c r="C13" s="345">
        <v>73.400000000000006</v>
      </c>
      <c r="D13" s="345">
        <v>72.5</v>
      </c>
      <c r="E13" s="345" t="s">
        <v>595</v>
      </c>
      <c r="F13" s="345">
        <v>76.7</v>
      </c>
      <c r="G13" s="345">
        <v>77.5</v>
      </c>
      <c r="H13" s="345">
        <v>78.099999999999994</v>
      </c>
      <c r="I13" s="345">
        <v>78.099999999999994</v>
      </c>
    </row>
    <row r="14" spans="1:13" ht="14.5" thickBot="1" x14ac:dyDescent="0.35">
      <c r="A14" s="174" t="s">
        <v>28</v>
      </c>
      <c r="B14" s="21" t="s">
        <v>27</v>
      </c>
      <c r="C14" s="345">
        <v>157.69999999999999</v>
      </c>
      <c r="D14" s="345">
        <v>181.4</v>
      </c>
      <c r="E14" s="345" t="s">
        <v>596</v>
      </c>
      <c r="F14" s="345">
        <v>170.4</v>
      </c>
      <c r="G14" s="345">
        <v>161.9</v>
      </c>
      <c r="H14" s="345">
        <v>147.69999999999999</v>
      </c>
      <c r="I14" s="345">
        <v>149.5</v>
      </c>
    </row>
    <row r="15" spans="1:13" ht="14.5" thickBot="1" x14ac:dyDescent="0.35">
      <c r="A15" s="174" t="s">
        <v>663</v>
      </c>
      <c r="B15" s="21" t="s">
        <v>25</v>
      </c>
      <c r="C15" s="345">
        <v>87.85515320334261</v>
      </c>
      <c r="D15" s="345">
        <v>115.0285351934052</v>
      </c>
      <c r="E15" s="345" t="s">
        <v>765</v>
      </c>
      <c r="F15" s="345">
        <v>90.8315565031983</v>
      </c>
      <c r="G15" s="345">
        <v>95.011737089201873</v>
      </c>
      <c r="H15" s="345">
        <v>91.2</v>
      </c>
      <c r="I15" s="345">
        <v>101.2</v>
      </c>
    </row>
    <row r="16" spans="1:13" ht="14.5" thickBot="1" x14ac:dyDescent="0.35">
      <c r="A16" s="174" t="s">
        <v>29</v>
      </c>
      <c r="B16" s="21" t="s">
        <v>25</v>
      </c>
      <c r="C16" s="345">
        <v>5.8</v>
      </c>
      <c r="D16" s="345">
        <v>6.7</v>
      </c>
      <c r="E16" s="345" t="s">
        <v>597</v>
      </c>
      <c r="F16" s="345">
        <v>6.1</v>
      </c>
      <c r="G16" s="345">
        <v>5.8</v>
      </c>
      <c r="H16" s="345">
        <v>5.3</v>
      </c>
      <c r="I16" s="345">
        <v>5.4</v>
      </c>
    </row>
    <row r="17" spans="1:9" ht="14.5" thickBot="1" x14ac:dyDescent="0.35">
      <c r="A17" s="173" t="s">
        <v>30</v>
      </c>
      <c r="B17" s="5"/>
      <c r="C17" s="179"/>
      <c r="D17" s="179"/>
      <c r="E17" s="179"/>
      <c r="F17" s="179"/>
      <c r="G17" s="177"/>
      <c r="H17" s="177"/>
      <c r="I17" s="177"/>
    </row>
    <row r="18" spans="1:9" ht="14.5" thickBot="1" x14ac:dyDescent="0.35">
      <c r="A18" s="174" t="s">
        <v>31</v>
      </c>
      <c r="B18" s="5"/>
      <c r="C18" s="179"/>
      <c r="D18" s="179"/>
      <c r="E18" s="179"/>
      <c r="F18" s="179"/>
      <c r="G18" s="177"/>
      <c r="H18" s="177"/>
      <c r="I18" s="177"/>
    </row>
    <row r="19" spans="1:9" ht="17.5" thickBot="1" x14ac:dyDescent="0.35">
      <c r="A19" s="347" t="s">
        <v>768</v>
      </c>
      <c r="B19" s="21" t="s">
        <v>27</v>
      </c>
      <c r="C19" s="345">
        <v>2416.0680000000002</v>
      </c>
      <c r="D19" s="345">
        <v>2372.0430000000001</v>
      </c>
      <c r="E19" s="345">
        <v>2355.107</v>
      </c>
      <c r="F19" s="345">
        <v>2394.9009999999998</v>
      </c>
      <c r="G19" s="345">
        <v>2399.1930000000002</v>
      </c>
      <c r="H19" s="345">
        <v>2393.605</v>
      </c>
      <c r="I19" s="345">
        <v>2389.634</v>
      </c>
    </row>
    <row r="20" spans="1:9" ht="14.5" thickBot="1" x14ac:dyDescent="0.35">
      <c r="A20" s="174" t="s">
        <v>663</v>
      </c>
      <c r="B20" s="21" t="s">
        <v>25</v>
      </c>
      <c r="C20" s="345">
        <v>101</v>
      </c>
      <c r="D20" s="345">
        <v>98.2</v>
      </c>
      <c r="E20" s="345">
        <v>99.3</v>
      </c>
      <c r="F20" s="345">
        <v>101.7</v>
      </c>
      <c r="G20" s="345">
        <v>100.2</v>
      </c>
      <c r="H20" s="345">
        <v>99.8</v>
      </c>
      <c r="I20" s="345">
        <v>99.8</v>
      </c>
    </row>
    <row r="21" spans="1:9" ht="14.5" thickBot="1" x14ac:dyDescent="0.35">
      <c r="A21" s="173" t="s">
        <v>32</v>
      </c>
      <c r="B21" s="5"/>
      <c r="C21" s="179"/>
      <c r="D21" s="179"/>
      <c r="E21" s="179"/>
      <c r="F21" s="179"/>
      <c r="G21" s="177"/>
      <c r="H21" s="177"/>
      <c r="I21" s="177"/>
    </row>
    <row r="22" spans="1:9" ht="17.5" thickBot="1" x14ac:dyDescent="0.35">
      <c r="A22" s="174" t="s">
        <v>775</v>
      </c>
      <c r="B22" s="5"/>
      <c r="C22" s="179"/>
      <c r="D22" s="179"/>
      <c r="E22" s="179"/>
      <c r="F22" s="179"/>
      <c r="G22" s="177"/>
      <c r="H22" s="177"/>
      <c r="I22" s="177"/>
    </row>
    <row r="23" spans="1:9" ht="17.5" thickBot="1" x14ac:dyDescent="0.35">
      <c r="A23" s="347" t="s">
        <v>774</v>
      </c>
      <c r="B23" s="21" t="s">
        <v>33</v>
      </c>
      <c r="C23" s="345">
        <v>1092</v>
      </c>
      <c r="D23" s="345">
        <v>1133</v>
      </c>
      <c r="E23" s="345">
        <v>1211</v>
      </c>
      <c r="F23" s="345">
        <v>1304</v>
      </c>
      <c r="G23" s="345">
        <v>1430</v>
      </c>
      <c r="H23" s="345">
        <v>1524</v>
      </c>
      <c r="I23" s="345" t="s">
        <v>1212</v>
      </c>
    </row>
    <row r="24" spans="1:9" ht="14.5" thickBot="1" x14ac:dyDescent="0.35">
      <c r="A24" s="347" t="s">
        <v>663</v>
      </c>
      <c r="B24" s="21" t="s">
        <v>25</v>
      </c>
      <c r="C24" s="345">
        <v>107.8</v>
      </c>
      <c r="D24" s="345">
        <v>103.8</v>
      </c>
      <c r="E24" s="345">
        <v>106.9</v>
      </c>
      <c r="F24" s="345">
        <v>107.7</v>
      </c>
      <c r="G24" s="345">
        <v>109.7</v>
      </c>
      <c r="H24" s="345">
        <v>106.6</v>
      </c>
      <c r="I24" s="345">
        <v>106.3</v>
      </c>
    </row>
    <row r="25" spans="1:9" ht="16.5" customHeight="1" thickBot="1" x14ac:dyDescent="0.35">
      <c r="A25" s="347" t="s">
        <v>664</v>
      </c>
      <c r="B25" s="21" t="s">
        <v>25</v>
      </c>
      <c r="C25" s="345">
        <v>105</v>
      </c>
      <c r="D25" s="345">
        <v>101.9</v>
      </c>
      <c r="E25" s="345">
        <v>103.6</v>
      </c>
      <c r="F25" s="345">
        <v>95.5</v>
      </c>
      <c r="G25" s="345">
        <v>99.3</v>
      </c>
      <c r="H25" s="345">
        <v>103.7</v>
      </c>
      <c r="I25" s="345">
        <v>102.2</v>
      </c>
    </row>
    <row r="26" spans="1:9" x14ac:dyDescent="0.3">
      <c r="A26" s="9" t="s">
        <v>598</v>
      </c>
    </row>
    <row r="27" spans="1:9" x14ac:dyDescent="0.3">
      <c r="A27" s="250" t="s">
        <v>611</v>
      </c>
    </row>
    <row r="28" spans="1:9" ht="17" x14ac:dyDescent="0.3">
      <c r="A28" s="348" t="s">
        <v>1213</v>
      </c>
    </row>
    <row r="29" spans="1:9" ht="17" x14ac:dyDescent="0.3">
      <c r="A29" s="348" t="s">
        <v>769</v>
      </c>
    </row>
    <row r="30" spans="1:9" ht="17" x14ac:dyDescent="0.3">
      <c r="A30" s="348" t="s">
        <v>1214</v>
      </c>
    </row>
    <row r="31" spans="1:9" ht="17" x14ac:dyDescent="0.3">
      <c r="A31" s="348" t="s">
        <v>770</v>
      </c>
      <c r="B31" s="349"/>
      <c r="C31" s="349"/>
      <c r="D31" s="349"/>
      <c r="E31" s="349"/>
      <c r="F31" s="349"/>
      <c r="G31" s="349"/>
      <c r="H31" s="349"/>
      <c r="I31" s="349"/>
    </row>
    <row r="32" spans="1:9" ht="17" x14ac:dyDescent="0.3">
      <c r="A32" s="350" t="s">
        <v>665</v>
      </c>
    </row>
    <row r="33" spans="1:5" ht="17" x14ac:dyDescent="0.3">
      <c r="A33" s="348" t="s">
        <v>666</v>
      </c>
    </row>
    <row r="34" spans="1:5" ht="17" x14ac:dyDescent="0.3">
      <c r="A34" s="348" t="s">
        <v>667</v>
      </c>
    </row>
    <row r="35" spans="1:5" ht="17" x14ac:dyDescent="0.3">
      <c r="A35" s="348" t="s">
        <v>668</v>
      </c>
    </row>
    <row r="37" spans="1:5" ht="14.5" thickBot="1" x14ac:dyDescent="0.35">
      <c r="A37" s="7" t="s">
        <v>34</v>
      </c>
    </row>
    <row r="38" spans="1:5" x14ac:dyDescent="0.3">
      <c r="A38" s="581" t="s">
        <v>35</v>
      </c>
      <c r="B38" s="580"/>
      <c r="C38" s="580"/>
      <c r="D38" s="580"/>
      <c r="E38" s="580"/>
    </row>
    <row r="39" spans="1:5" ht="46.5" customHeight="1" thickBot="1" x14ac:dyDescent="0.35">
      <c r="A39" s="34" t="s">
        <v>36</v>
      </c>
      <c r="B39" s="168" t="s">
        <v>557</v>
      </c>
      <c r="C39" s="168" t="s">
        <v>39</v>
      </c>
      <c r="D39" s="168" t="s">
        <v>40</v>
      </c>
      <c r="E39" s="27" t="s">
        <v>41</v>
      </c>
    </row>
    <row r="40" spans="1:5" ht="14.5" thickBot="1" x14ac:dyDescent="0.35">
      <c r="A40" s="200" t="s">
        <v>42</v>
      </c>
      <c r="B40" s="33" t="s">
        <v>43</v>
      </c>
      <c r="C40" s="351">
        <v>104.3</v>
      </c>
      <c r="D40" s="351">
        <v>103.8</v>
      </c>
      <c r="E40" s="351">
        <v>104</v>
      </c>
    </row>
    <row r="41" spans="1:5" ht="14.5" thickBot="1" x14ac:dyDescent="0.35">
      <c r="A41" s="107" t="s">
        <v>44</v>
      </c>
      <c r="B41" s="201"/>
      <c r="C41" s="187"/>
      <c r="D41" s="187"/>
      <c r="E41" s="187"/>
    </row>
    <row r="42" spans="1:5" ht="14.5" thickBot="1" x14ac:dyDescent="0.35">
      <c r="A42" s="202" t="s">
        <v>45</v>
      </c>
      <c r="B42" s="352">
        <v>211.747888719</v>
      </c>
      <c r="C42" s="353">
        <v>103.6</v>
      </c>
      <c r="D42" s="353">
        <v>102.8</v>
      </c>
      <c r="E42" s="353">
        <v>103.1</v>
      </c>
    </row>
    <row r="43" spans="1:5" ht="14.5" thickBot="1" x14ac:dyDescent="0.35">
      <c r="A43" s="202" t="s">
        <v>46</v>
      </c>
      <c r="B43" s="352">
        <v>52.313342206999998</v>
      </c>
      <c r="C43" s="353">
        <v>105.5</v>
      </c>
      <c r="D43" s="353">
        <v>105.6</v>
      </c>
      <c r="E43" s="353">
        <v>105.6</v>
      </c>
    </row>
    <row r="44" spans="1:5" ht="14.5" thickBot="1" x14ac:dyDescent="0.35">
      <c r="A44" s="202" t="s">
        <v>47</v>
      </c>
      <c r="B44" s="352">
        <v>45.042284101</v>
      </c>
      <c r="C44" s="353">
        <v>103.3</v>
      </c>
      <c r="D44" s="353">
        <v>102.2</v>
      </c>
      <c r="E44" s="353">
        <v>103</v>
      </c>
    </row>
    <row r="45" spans="1:5" ht="14.5" thickBot="1" x14ac:dyDescent="0.35">
      <c r="A45" s="354" t="s">
        <v>669</v>
      </c>
      <c r="B45" s="352">
        <v>232.92226012</v>
      </c>
      <c r="C45" s="353">
        <v>102.5</v>
      </c>
      <c r="D45" s="353">
        <v>102.8</v>
      </c>
      <c r="E45" s="353">
        <v>102.6</v>
      </c>
    </row>
    <row r="46" spans="1:5" ht="14.5" thickBot="1" x14ac:dyDescent="0.35">
      <c r="A46" s="354" t="s">
        <v>670</v>
      </c>
      <c r="B46" s="352">
        <v>75.576192313999996</v>
      </c>
      <c r="C46" s="353">
        <v>103.3</v>
      </c>
      <c r="D46" s="353">
        <v>102.7</v>
      </c>
      <c r="E46" s="353">
        <v>103</v>
      </c>
    </row>
    <row r="47" spans="1:5" ht="14.5" thickBot="1" x14ac:dyDescent="0.35">
      <c r="A47" s="355" t="s">
        <v>671</v>
      </c>
      <c r="B47" s="352">
        <v>33.154832955000003</v>
      </c>
      <c r="C47" s="353">
        <v>102.9</v>
      </c>
      <c r="D47" s="353">
        <v>102.8</v>
      </c>
      <c r="E47" s="353">
        <v>102.5</v>
      </c>
    </row>
    <row r="48" spans="1:5" ht="14.5" thickBot="1" x14ac:dyDescent="0.35">
      <c r="A48" s="202" t="s">
        <v>48</v>
      </c>
      <c r="B48" s="352">
        <v>63.532647750999999</v>
      </c>
      <c r="C48" s="353">
        <v>104.2</v>
      </c>
      <c r="D48" s="353">
        <v>101.7</v>
      </c>
      <c r="E48" s="353">
        <v>102.3</v>
      </c>
    </row>
    <row r="49" spans="1:12" ht="14.5" thickBot="1" x14ac:dyDescent="0.35">
      <c r="A49" s="202" t="s">
        <v>1215</v>
      </c>
      <c r="B49" s="352">
        <v>33.865592579000001</v>
      </c>
      <c r="C49" s="353">
        <v>104.8</v>
      </c>
      <c r="D49" s="353">
        <v>104.3</v>
      </c>
      <c r="E49" s="353">
        <v>105.4</v>
      </c>
    </row>
    <row r="50" spans="1:12" ht="14.5" thickBot="1" x14ac:dyDescent="0.35">
      <c r="A50" s="202" t="s">
        <v>49</v>
      </c>
      <c r="B50" s="352">
        <v>83.151720890999997</v>
      </c>
      <c r="C50" s="353">
        <v>105</v>
      </c>
      <c r="D50" s="353">
        <v>104.1</v>
      </c>
      <c r="E50" s="353">
        <v>104.7</v>
      </c>
    </row>
    <row r="51" spans="1:12" ht="14.5" thickBot="1" x14ac:dyDescent="0.35">
      <c r="A51" s="202" t="s">
        <v>50</v>
      </c>
      <c r="B51" s="352">
        <v>17.626033431</v>
      </c>
      <c r="C51" s="353">
        <v>109.8</v>
      </c>
      <c r="D51" s="353">
        <v>108.8</v>
      </c>
      <c r="E51" s="353">
        <v>109.8</v>
      </c>
    </row>
    <row r="52" spans="1:12" ht="14.5" thickBot="1" x14ac:dyDescent="0.35">
      <c r="A52" s="202" t="s">
        <v>612</v>
      </c>
      <c r="B52" s="352">
        <v>77.799435161999995</v>
      </c>
      <c r="C52" s="353">
        <v>109.3</v>
      </c>
      <c r="D52" s="353">
        <v>108.9</v>
      </c>
      <c r="E52" s="353">
        <v>108.8</v>
      </c>
    </row>
    <row r="53" spans="1:12" ht="14.5" thickBot="1" x14ac:dyDescent="0.35">
      <c r="A53" s="202" t="s">
        <v>556</v>
      </c>
      <c r="B53" s="352">
        <v>73.267769770000001</v>
      </c>
      <c r="C53" s="353">
        <v>106.6</v>
      </c>
      <c r="D53" s="353">
        <v>106.3</v>
      </c>
      <c r="E53" s="353">
        <v>106.4</v>
      </c>
    </row>
    <row r="54" spans="1:12" x14ac:dyDescent="0.3">
      <c r="A54" s="9" t="s">
        <v>598</v>
      </c>
      <c r="B54" s="64"/>
      <c r="C54" s="64"/>
      <c r="D54" s="64"/>
      <c r="E54" s="64"/>
      <c r="F54" s="64"/>
    </row>
    <row r="55" spans="1:12" ht="17" x14ac:dyDescent="0.3">
      <c r="A55" s="350" t="s">
        <v>672</v>
      </c>
      <c r="B55" s="64"/>
      <c r="C55" s="64"/>
      <c r="D55" s="64"/>
      <c r="E55" s="64"/>
      <c r="F55" s="64"/>
    </row>
    <row r="56" spans="1:12" x14ac:dyDescent="0.3">
      <c r="A56" s="64"/>
      <c r="B56" s="64"/>
      <c r="C56" s="64"/>
      <c r="D56" s="64"/>
      <c r="E56" s="64"/>
      <c r="F56" s="64"/>
    </row>
    <row r="57" spans="1:12" ht="14.5" thickBot="1" x14ac:dyDescent="0.35">
      <c r="A57" s="7" t="s">
        <v>51</v>
      </c>
    </row>
    <row r="58" spans="1:12" x14ac:dyDescent="0.3">
      <c r="A58" s="587" t="s">
        <v>22</v>
      </c>
      <c r="B58" s="588"/>
      <c r="C58" s="579" t="s">
        <v>52</v>
      </c>
      <c r="D58" s="580"/>
      <c r="E58" s="579" t="s">
        <v>53</v>
      </c>
      <c r="F58" s="582"/>
    </row>
    <row r="59" spans="1:12" ht="48" customHeight="1" x14ac:dyDescent="0.3">
      <c r="A59" s="589"/>
      <c r="B59" s="590"/>
      <c r="C59" s="168" t="s">
        <v>1217</v>
      </c>
      <c r="D59" s="168" t="s">
        <v>1218</v>
      </c>
      <c r="E59" s="168" t="s">
        <v>1219</v>
      </c>
      <c r="F59" s="170" t="s">
        <v>1220</v>
      </c>
      <c r="I59" s="500"/>
    </row>
    <row r="60" spans="1:12" ht="14.5" thickBot="1" x14ac:dyDescent="0.35">
      <c r="A60" s="585" t="s">
        <v>558</v>
      </c>
      <c r="B60" s="32" t="s">
        <v>55</v>
      </c>
      <c r="C60" s="356">
        <v>77741</v>
      </c>
      <c r="D60" s="356">
        <v>14259</v>
      </c>
      <c r="E60" s="356">
        <v>416</v>
      </c>
      <c r="F60" s="356">
        <v>395</v>
      </c>
    </row>
    <row r="61" spans="1:12" ht="14.5" thickBot="1" x14ac:dyDescent="0.35">
      <c r="A61" s="586"/>
      <c r="B61" s="32" t="s">
        <v>56</v>
      </c>
      <c r="C61" s="353">
        <v>100.8</v>
      </c>
      <c r="D61" s="353">
        <v>80.900000000000006</v>
      </c>
      <c r="E61" s="353">
        <v>45.7</v>
      </c>
      <c r="F61" s="353">
        <v>45.3</v>
      </c>
      <c r="H61" s="8"/>
      <c r="I61" s="8"/>
      <c r="J61" s="8"/>
      <c r="K61" s="8"/>
      <c r="L61" s="8"/>
    </row>
    <row r="62" spans="1:12" ht="14.5" thickBot="1" x14ac:dyDescent="0.35">
      <c r="A62" s="562" t="s">
        <v>673</v>
      </c>
      <c r="B62" s="563"/>
      <c r="C62" s="564"/>
      <c r="D62" s="564"/>
      <c r="E62" s="564"/>
      <c r="F62" s="565"/>
      <c r="H62" s="8"/>
      <c r="I62" s="8"/>
      <c r="J62" s="8"/>
      <c r="K62" s="8"/>
      <c r="L62" s="8"/>
    </row>
    <row r="63" spans="1:12" ht="14.5" thickBot="1" x14ac:dyDescent="0.35">
      <c r="A63" s="583" t="s">
        <v>674</v>
      </c>
      <c r="B63" s="32" t="s">
        <v>55</v>
      </c>
      <c r="C63" s="356">
        <v>42703</v>
      </c>
      <c r="D63" s="356">
        <v>9677</v>
      </c>
      <c r="E63" s="357" t="s">
        <v>447</v>
      </c>
      <c r="F63" s="357" t="s">
        <v>447</v>
      </c>
    </row>
    <row r="64" spans="1:12" ht="14.5" thickBot="1" x14ac:dyDescent="0.35">
      <c r="A64" s="584"/>
      <c r="B64" s="104" t="s">
        <v>56</v>
      </c>
      <c r="C64" s="358">
        <v>96.1</v>
      </c>
      <c r="D64" s="358">
        <v>87.5</v>
      </c>
      <c r="E64" s="359" t="s">
        <v>447</v>
      </c>
      <c r="F64" s="359" t="s">
        <v>447</v>
      </c>
    </row>
    <row r="65" spans="1:30" x14ac:dyDescent="0.3">
      <c r="A65" s="9" t="s">
        <v>598</v>
      </c>
      <c r="C65" s="199"/>
      <c r="D65" s="199"/>
      <c r="E65" s="199"/>
      <c r="F65" s="199"/>
      <c r="G65" s="199"/>
    </row>
    <row r="66" spans="1:30" x14ac:dyDescent="0.3">
      <c r="A66" s="9" t="s">
        <v>58</v>
      </c>
    </row>
    <row r="67" spans="1:30" x14ac:dyDescent="0.3">
      <c r="A67" s="9" t="s">
        <v>59</v>
      </c>
    </row>
    <row r="68" spans="1:30" x14ac:dyDescent="0.3">
      <c r="A68" s="328" t="s">
        <v>1216</v>
      </c>
    </row>
    <row r="69" spans="1:30" x14ac:dyDescent="0.3">
      <c r="A69" s="7"/>
    </row>
    <row r="70" spans="1:30" ht="14.5" thickBot="1" x14ac:dyDescent="0.35">
      <c r="A70" s="7" t="s">
        <v>60</v>
      </c>
    </row>
    <row r="71" spans="1:30" ht="69.75" customHeight="1" x14ac:dyDescent="0.3">
      <c r="A71" s="171"/>
      <c r="B71" s="69" t="s">
        <v>1221</v>
      </c>
      <c r="C71" s="342" t="s">
        <v>1112</v>
      </c>
    </row>
    <row r="72" spans="1:30" ht="15.75" customHeight="1" thickBot="1" x14ac:dyDescent="0.35">
      <c r="A72" s="99" t="s">
        <v>61</v>
      </c>
      <c r="B72" s="360">
        <v>739635</v>
      </c>
      <c r="C72" s="361">
        <v>1.0044134522023127</v>
      </c>
    </row>
    <row r="73" spans="1:30" ht="15.75" customHeight="1" thickBot="1" x14ac:dyDescent="0.35">
      <c r="A73" s="99" t="s">
        <v>62</v>
      </c>
      <c r="B73" s="360">
        <v>565462</v>
      </c>
      <c r="C73" s="361">
        <v>0.99922601166283798</v>
      </c>
    </row>
    <row r="74" spans="1:30" ht="15.75" customHeight="1" thickBot="1" x14ac:dyDescent="0.35">
      <c r="A74" s="99" t="s">
        <v>63</v>
      </c>
      <c r="B74" s="360">
        <v>562536</v>
      </c>
      <c r="C74" s="361">
        <v>0.99463198319577351</v>
      </c>
    </row>
    <row r="75" spans="1:30" ht="15.75" customHeight="1" thickBot="1" x14ac:dyDescent="0.35">
      <c r="A75" s="99" t="s">
        <v>64</v>
      </c>
      <c r="B75" s="360">
        <v>661995</v>
      </c>
      <c r="C75" s="361">
        <v>0.99458383413461537</v>
      </c>
    </row>
    <row r="76" spans="1:30" ht="15.75" customHeight="1" thickBot="1" x14ac:dyDescent="0.35">
      <c r="A76" s="99" t="s">
        <v>65</v>
      </c>
      <c r="B76" s="360">
        <v>684190</v>
      </c>
      <c r="C76" s="361">
        <v>0.99726993002100395</v>
      </c>
    </row>
    <row r="77" spans="1:30" ht="15.75" customHeight="1" thickBot="1" x14ac:dyDescent="0.35">
      <c r="A77" s="99" t="s">
        <v>66</v>
      </c>
      <c r="B77" s="360">
        <v>607581</v>
      </c>
      <c r="C77" s="361">
        <v>0.99420248591120619</v>
      </c>
    </row>
    <row r="78" spans="1:30" ht="15.75" customHeight="1" thickBot="1" x14ac:dyDescent="0.35">
      <c r="A78" s="99" t="s">
        <v>67</v>
      </c>
      <c r="B78" s="360">
        <v>810075</v>
      </c>
      <c r="C78" s="361">
        <v>1.0000827152324421</v>
      </c>
    </row>
    <row r="79" spans="1:30" ht="15.75" customHeight="1" thickBot="1" x14ac:dyDescent="0.35">
      <c r="A79" s="99" t="s">
        <v>68</v>
      </c>
      <c r="B79" s="360">
        <v>777933</v>
      </c>
      <c r="C79" s="361">
        <v>0.99888803144328642</v>
      </c>
      <c r="F79" s="10"/>
    </row>
    <row r="80" spans="1:30" ht="15.75" customHeight="1" thickBot="1" x14ac:dyDescent="0.35">
      <c r="A80" s="172" t="s">
        <v>69</v>
      </c>
      <c r="B80" s="362">
        <v>5409407</v>
      </c>
      <c r="C80" s="363">
        <v>0.99814667574261673</v>
      </c>
      <c r="F80" s="239"/>
      <c r="G80" s="328"/>
      <c r="H80" s="328"/>
      <c r="I80" s="328"/>
      <c r="J80" s="328"/>
      <c r="K80" s="328"/>
      <c r="L80" s="328"/>
      <c r="M80" s="328"/>
      <c r="N80" s="328"/>
      <c r="O80" s="328"/>
      <c r="P80" s="328"/>
      <c r="Q80" s="328"/>
      <c r="R80" s="328"/>
      <c r="S80" s="328"/>
      <c r="T80" s="328"/>
      <c r="U80" s="328"/>
      <c r="V80" s="328"/>
      <c r="W80" s="328"/>
      <c r="X80" s="328"/>
      <c r="Y80" s="328"/>
      <c r="Z80" s="328"/>
      <c r="AA80" s="328"/>
      <c r="AB80" s="328"/>
      <c r="AC80" s="328"/>
      <c r="AD80" s="328"/>
    </row>
    <row r="81" spans="1:30" x14ac:dyDescent="0.3">
      <c r="A81" s="9" t="s">
        <v>598</v>
      </c>
      <c r="F81" s="328"/>
      <c r="G81" s="328"/>
      <c r="H81" s="328"/>
      <c r="I81" s="328"/>
      <c r="J81" s="328"/>
      <c r="K81" s="328"/>
      <c r="L81" s="328"/>
      <c r="M81" s="328"/>
      <c r="N81" s="328"/>
      <c r="O81" s="328"/>
      <c r="P81" s="328"/>
      <c r="Q81" s="328"/>
      <c r="R81" s="328"/>
      <c r="S81" s="328"/>
      <c r="T81" s="328"/>
      <c r="U81" s="328"/>
      <c r="V81" s="328"/>
      <c r="W81" s="328"/>
      <c r="X81" s="328"/>
      <c r="Y81" s="328"/>
      <c r="Z81" s="328"/>
      <c r="AA81" s="328"/>
      <c r="AB81" s="328"/>
      <c r="AC81" s="328"/>
      <c r="AD81" s="328"/>
    </row>
    <row r="82" spans="1:30" x14ac:dyDescent="0.3">
      <c r="A82" s="9"/>
      <c r="F82" s="328"/>
      <c r="G82" s="413"/>
      <c r="H82" s="328"/>
      <c r="I82" s="328"/>
      <c r="J82" s="328"/>
      <c r="K82" s="328"/>
      <c r="L82" s="328"/>
      <c r="M82" s="328"/>
      <c r="N82" s="328"/>
      <c r="O82" s="328"/>
      <c r="P82" s="328"/>
      <c r="Q82" s="328"/>
      <c r="R82" s="328"/>
      <c r="S82" s="328"/>
      <c r="T82" s="328"/>
      <c r="U82" s="328"/>
      <c r="V82" s="328"/>
      <c r="W82" s="328"/>
      <c r="X82" s="328"/>
      <c r="Y82" s="328"/>
      <c r="Z82" s="328"/>
      <c r="AA82" s="328"/>
      <c r="AB82" s="328"/>
      <c r="AC82" s="328"/>
      <c r="AD82" s="328"/>
    </row>
    <row r="83" spans="1:30" s="328" customFormat="1" x14ac:dyDescent="0.3">
      <c r="A83" s="269" t="s">
        <v>1226</v>
      </c>
      <c r="H83" s="567" t="s">
        <v>1227</v>
      </c>
      <c r="I83" s="568"/>
      <c r="K83" s="567" t="s">
        <v>1228</v>
      </c>
      <c r="L83" s="568"/>
      <c r="N83" s="570"/>
      <c r="O83" s="570"/>
    </row>
    <row r="84" spans="1:30" x14ac:dyDescent="0.3">
      <c r="F84" s="328"/>
      <c r="G84" s="407"/>
      <c r="H84" s="567" t="s">
        <v>744</v>
      </c>
      <c r="I84" s="567" t="s">
        <v>745</v>
      </c>
      <c r="J84" s="328"/>
      <c r="K84" s="567" t="s">
        <v>744</v>
      </c>
      <c r="L84" s="567" t="s">
        <v>25</v>
      </c>
      <c r="N84" s="570"/>
      <c r="O84" s="570"/>
      <c r="S84" s="328"/>
      <c r="T84" s="328"/>
      <c r="U84" s="407"/>
      <c r="V84" s="328"/>
      <c r="W84" s="328"/>
      <c r="X84" s="328"/>
      <c r="Y84" s="328"/>
      <c r="Z84" s="407"/>
      <c r="AA84" s="328"/>
      <c r="AB84" s="328"/>
      <c r="AC84" s="407"/>
      <c r="AD84" s="407"/>
    </row>
    <row r="85" spans="1:30" x14ac:dyDescent="0.3">
      <c r="A85" s="9"/>
      <c r="F85" s="328"/>
      <c r="G85" s="407"/>
      <c r="H85" s="568" t="s">
        <v>777</v>
      </c>
      <c r="I85" s="569">
        <v>-2.4260000000000002</v>
      </c>
      <c r="J85" s="328"/>
      <c r="K85" s="568" t="s">
        <v>777</v>
      </c>
      <c r="L85" s="569">
        <v>144.32</v>
      </c>
      <c r="N85" s="570"/>
      <c r="O85" s="570"/>
      <c r="S85" s="328"/>
      <c r="T85" s="328"/>
      <c r="U85" s="328"/>
      <c r="V85" s="328"/>
      <c r="W85" s="328"/>
      <c r="X85" s="328"/>
      <c r="Y85" s="328"/>
      <c r="Z85" s="407"/>
      <c r="AA85" s="407"/>
      <c r="AB85" s="328"/>
      <c r="AC85" s="407"/>
      <c r="AD85" s="407"/>
    </row>
    <row r="86" spans="1:30" x14ac:dyDescent="0.3">
      <c r="A86" s="9"/>
      <c r="F86" s="328"/>
      <c r="G86" s="328"/>
      <c r="H86" s="568" t="s">
        <v>778</v>
      </c>
      <c r="I86" s="569">
        <v>-1.8580000000000001</v>
      </c>
      <c r="J86" s="328"/>
      <c r="K86" s="568" t="s">
        <v>778</v>
      </c>
      <c r="L86" s="569">
        <v>132.33000000000001</v>
      </c>
      <c r="N86" s="570"/>
      <c r="O86" s="570"/>
      <c r="S86" s="328"/>
      <c r="T86" s="328"/>
      <c r="U86" s="328"/>
      <c r="V86" s="328"/>
      <c r="W86" s="328"/>
      <c r="X86" s="328"/>
      <c r="Y86" s="328"/>
      <c r="Z86" s="328"/>
      <c r="AA86" s="414"/>
      <c r="AB86" s="328"/>
      <c r="AC86" s="407"/>
      <c r="AD86" s="407"/>
    </row>
    <row r="87" spans="1:30" x14ac:dyDescent="0.3">
      <c r="F87" s="328"/>
      <c r="G87" s="328"/>
      <c r="H87" s="568" t="s">
        <v>779</v>
      </c>
      <c r="I87" s="569">
        <v>-1.274</v>
      </c>
      <c r="J87" s="328"/>
      <c r="K87" s="568" t="s">
        <v>779</v>
      </c>
      <c r="L87" s="569">
        <v>118.88</v>
      </c>
      <c r="N87" s="570"/>
      <c r="O87" s="570"/>
      <c r="S87" s="328"/>
      <c r="T87" s="328"/>
      <c r="U87" s="328"/>
      <c r="V87" s="328"/>
      <c r="W87" s="328"/>
      <c r="X87" s="328"/>
      <c r="Y87" s="328"/>
      <c r="Z87" s="328"/>
      <c r="AA87" s="414"/>
      <c r="AB87" s="328"/>
      <c r="AC87" s="407"/>
      <c r="AD87" s="407"/>
    </row>
    <row r="88" spans="1:30" x14ac:dyDescent="0.3">
      <c r="F88" s="328"/>
      <c r="G88" s="328"/>
      <c r="H88" s="568" t="s">
        <v>780</v>
      </c>
      <c r="I88" s="569">
        <v>-1.5589999999999999</v>
      </c>
      <c r="J88" s="328"/>
      <c r="K88" s="568" t="s">
        <v>780</v>
      </c>
      <c r="L88" s="569">
        <v>127.02</v>
      </c>
      <c r="N88" s="570"/>
      <c r="O88" s="570"/>
      <c r="S88" s="328"/>
      <c r="T88" s="328"/>
      <c r="U88" s="328"/>
      <c r="V88" s="328"/>
      <c r="W88" s="328"/>
      <c r="X88" s="328"/>
      <c r="Y88" s="328"/>
      <c r="Z88" s="328"/>
      <c r="AA88" s="414"/>
      <c r="AB88" s="328"/>
      <c r="AC88" s="407"/>
      <c r="AD88" s="407"/>
    </row>
    <row r="89" spans="1:30" x14ac:dyDescent="0.3">
      <c r="F89" s="328"/>
      <c r="G89" s="328"/>
      <c r="H89" s="568" t="s">
        <v>781</v>
      </c>
      <c r="I89" s="569">
        <v>-1.2989999999999999</v>
      </c>
      <c r="J89" s="328"/>
      <c r="K89" s="568" t="s">
        <v>781</v>
      </c>
      <c r="L89" s="569">
        <v>159.74</v>
      </c>
      <c r="N89" s="570"/>
      <c r="O89" s="570"/>
      <c r="S89" s="328"/>
      <c r="T89" s="328"/>
      <c r="U89" s="328"/>
      <c r="V89" s="328"/>
      <c r="W89" s="328"/>
      <c r="X89" s="328"/>
      <c r="Y89" s="328"/>
      <c r="Z89" s="328"/>
      <c r="AA89" s="414"/>
      <c r="AB89" s="328"/>
      <c r="AC89" s="407"/>
      <c r="AD89" s="407"/>
    </row>
    <row r="90" spans="1:30" x14ac:dyDescent="0.3">
      <c r="F90" s="328"/>
      <c r="G90" s="328"/>
      <c r="H90" s="568" t="s">
        <v>782</v>
      </c>
      <c r="I90" s="569">
        <v>-1.746</v>
      </c>
      <c r="J90" s="328"/>
      <c r="K90" s="568" t="s">
        <v>782</v>
      </c>
      <c r="L90" s="569">
        <v>104.32</v>
      </c>
      <c r="N90" s="570"/>
      <c r="O90" s="570"/>
      <c r="S90" s="328"/>
      <c r="T90" s="328"/>
      <c r="U90" s="328"/>
      <c r="V90" s="328"/>
      <c r="W90" s="328"/>
      <c r="X90" s="328"/>
      <c r="Y90" s="328"/>
      <c r="Z90" s="328"/>
      <c r="AA90" s="414"/>
      <c r="AB90" s="328"/>
      <c r="AC90" s="407"/>
      <c r="AD90" s="407"/>
    </row>
    <row r="91" spans="1:30" x14ac:dyDescent="0.3">
      <c r="F91" s="328"/>
      <c r="G91" s="328"/>
      <c r="H91" s="568" t="s">
        <v>783</v>
      </c>
      <c r="I91" s="569">
        <v>-1.2270000000000001</v>
      </c>
      <c r="J91" s="328"/>
      <c r="K91" s="568" t="s">
        <v>783</v>
      </c>
      <c r="L91" s="569">
        <v>104.43</v>
      </c>
      <c r="N91" s="570"/>
      <c r="O91" s="570"/>
      <c r="S91" s="328"/>
      <c r="T91" s="328"/>
      <c r="U91" s="328"/>
      <c r="V91" s="328"/>
      <c r="W91" s="328"/>
      <c r="X91" s="328"/>
      <c r="Y91" s="328"/>
      <c r="Z91" s="328"/>
      <c r="AA91" s="414"/>
      <c r="AB91" s="328"/>
      <c r="AC91" s="407"/>
      <c r="AD91" s="407"/>
    </row>
    <row r="92" spans="1:30" x14ac:dyDescent="0.3">
      <c r="F92" s="328"/>
      <c r="G92" s="328"/>
      <c r="H92" s="568" t="s">
        <v>784</v>
      </c>
      <c r="I92" s="569">
        <v>1.9970000000000001</v>
      </c>
      <c r="J92" s="328"/>
      <c r="K92" s="568" t="s">
        <v>784</v>
      </c>
      <c r="L92" s="569">
        <v>65.95</v>
      </c>
      <c r="N92" s="570"/>
      <c r="O92" s="570"/>
      <c r="S92" s="328"/>
      <c r="T92" s="328"/>
      <c r="U92" s="328"/>
      <c r="V92" s="328"/>
      <c r="W92" s="328"/>
      <c r="X92" s="328"/>
      <c r="Y92" s="328"/>
      <c r="Z92" s="328"/>
      <c r="AA92" s="414"/>
      <c r="AB92" s="328"/>
      <c r="AC92" s="407"/>
      <c r="AD92" s="407"/>
    </row>
    <row r="93" spans="1:30" x14ac:dyDescent="0.3">
      <c r="F93" s="328"/>
      <c r="G93" s="328"/>
      <c r="H93" s="568" t="s">
        <v>785</v>
      </c>
      <c r="I93" s="569">
        <v>-3.5310000000000001</v>
      </c>
      <c r="J93" s="328"/>
      <c r="K93" s="568" t="s">
        <v>785</v>
      </c>
      <c r="L93" s="569">
        <v>127.17</v>
      </c>
      <c r="N93" s="570"/>
      <c r="O93" s="570"/>
      <c r="S93" s="328"/>
      <c r="T93" s="328"/>
      <c r="U93" s="328"/>
      <c r="V93" s="328"/>
      <c r="W93" s="328"/>
      <c r="X93" s="328"/>
      <c r="Y93" s="328"/>
      <c r="Z93" s="328"/>
      <c r="AA93" s="414"/>
      <c r="AB93" s="328"/>
      <c r="AC93" s="407"/>
      <c r="AD93" s="407"/>
    </row>
    <row r="94" spans="1:30" x14ac:dyDescent="0.3">
      <c r="F94" s="328"/>
      <c r="G94" s="328"/>
      <c r="H94" s="568" t="s">
        <v>786</v>
      </c>
      <c r="I94" s="569">
        <v>-4.0709999999999997</v>
      </c>
      <c r="J94" s="328"/>
      <c r="K94" s="568" t="s">
        <v>786</v>
      </c>
      <c r="L94" s="569">
        <v>134.87</v>
      </c>
      <c r="N94" s="570"/>
      <c r="O94" s="570"/>
      <c r="S94" s="328"/>
      <c r="T94" s="328"/>
      <c r="U94" s="328"/>
      <c r="V94" s="328"/>
      <c r="W94" s="328"/>
      <c r="X94" s="328"/>
      <c r="Y94" s="328"/>
      <c r="Z94" s="328"/>
      <c r="AA94" s="414"/>
      <c r="AB94" s="328"/>
      <c r="AC94" s="407"/>
      <c r="AD94" s="407"/>
    </row>
    <row r="95" spans="1:30" x14ac:dyDescent="0.3">
      <c r="F95" s="328"/>
      <c r="G95" s="328"/>
      <c r="H95" s="568" t="s">
        <v>787</v>
      </c>
      <c r="I95" s="569">
        <v>-3.6819999999999999</v>
      </c>
      <c r="J95" s="328"/>
      <c r="K95" s="568" t="s">
        <v>787</v>
      </c>
      <c r="L95" s="569">
        <v>149.80000000000001</v>
      </c>
      <c r="N95" s="570"/>
      <c r="O95" s="570"/>
      <c r="S95" s="328"/>
      <c r="T95" s="328"/>
      <c r="U95" s="328"/>
      <c r="V95" s="328"/>
      <c r="W95" s="328"/>
      <c r="X95" s="328"/>
      <c r="Y95" s="328"/>
      <c r="Z95" s="328"/>
      <c r="AA95" s="414"/>
      <c r="AB95" s="328"/>
      <c r="AC95" s="407"/>
      <c r="AD95" s="407"/>
    </row>
    <row r="96" spans="1:30" x14ac:dyDescent="0.3">
      <c r="F96" s="328"/>
      <c r="G96" s="328"/>
      <c r="H96" s="568" t="s">
        <v>788</v>
      </c>
      <c r="I96" s="569">
        <v>-4.5890000000000004</v>
      </c>
      <c r="J96" s="328"/>
      <c r="K96" s="568" t="s">
        <v>788</v>
      </c>
      <c r="L96" s="569">
        <v>170.76</v>
      </c>
      <c r="N96" s="570"/>
      <c r="O96" s="570"/>
      <c r="S96" s="328"/>
      <c r="T96" s="328"/>
      <c r="U96" s="328"/>
      <c r="V96" s="328"/>
      <c r="W96" s="328"/>
      <c r="X96" s="328"/>
      <c r="Y96" s="328"/>
      <c r="Z96" s="328"/>
      <c r="AA96" s="414"/>
      <c r="AB96" s="328"/>
      <c r="AC96" s="407"/>
      <c r="AD96" s="407"/>
    </row>
    <row r="97" spans="1:30" x14ac:dyDescent="0.3">
      <c r="F97" s="328"/>
      <c r="G97" s="328"/>
      <c r="H97" s="568" t="s">
        <v>789</v>
      </c>
      <c r="I97" s="569">
        <v>-4.3789999999999996</v>
      </c>
      <c r="J97" s="328"/>
      <c r="K97" s="568" t="s">
        <v>789</v>
      </c>
      <c r="L97" s="569">
        <v>140.85</v>
      </c>
      <c r="N97" s="570"/>
      <c r="O97" s="570"/>
      <c r="S97" s="328"/>
      <c r="T97" s="328"/>
      <c r="U97" s="328"/>
      <c r="V97" s="328"/>
      <c r="W97" s="328"/>
      <c r="X97" s="328"/>
      <c r="Y97" s="328"/>
      <c r="Z97" s="328"/>
      <c r="AA97" s="414"/>
      <c r="AB97" s="328"/>
      <c r="AC97" s="407"/>
      <c r="AD97" s="407"/>
    </row>
    <row r="98" spans="1:30" x14ac:dyDescent="0.3">
      <c r="F98" s="328"/>
      <c r="G98" s="328"/>
      <c r="H98" s="568" t="s">
        <v>790</v>
      </c>
      <c r="I98" s="569">
        <v>-5.5149999999999997</v>
      </c>
      <c r="J98" s="328"/>
      <c r="K98" s="568" t="s">
        <v>790</v>
      </c>
      <c r="L98" s="569">
        <v>137.99</v>
      </c>
      <c r="N98" s="570"/>
      <c r="O98" s="570"/>
      <c r="S98" s="328"/>
      <c r="T98" s="328"/>
      <c r="U98" s="328"/>
      <c r="V98" s="328"/>
      <c r="W98" s="328"/>
      <c r="X98" s="328"/>
      <c r="Y98" s="328"/>
      <c r="Z98" s="328"/>
      <c r="AA98" s="414"/>
      <c r="AB98" s="328"/>
      <c r="AC98" s="407"/>
      <c r="AD98" s="407"/>
    </row>
    <row r="99" spans="1:30" x14ac:dyDescent="0.3">
      <c r="F99" s="328"/>
      <c r="G99" s="328"/>
      <c r="H99" s="568" t="s">
        <v>791</v>
      </c>
      <c r="I99" s="569">
        <v>-2.169</v>
      </c>
      <c r="J99" s="328"/>
      <c r="K99" s="568" t="s">
        <v>791</v>
      </c>
      <c r="L99" s="569">
        <v>127.24</v>
      </c>
      <c r="N99" s="570"/>
      <c r="O99" s="570"/>
      <c r="S99" s="328"/>
      <c r="T99" s="328"/>
      <c r="U99" s="328"/>
      <c r="V99" s="328"/>
      <c r="W99" s="328"/>
      <c r="X99" s="328"/>
      <c r="Y99" s="328"/>
      <c r="Z99" s="328"/>
      <c r="AA99" s="414"/>
      <c r="AB99" s="328"/>
      <c r="AC99" s="407"/>
      <c r="AD99" s="407"/>
    </row>
    <row r="100" spans="1:30" x14ac:dyDescent="0.3">
      <c r="A100" s="59" t="s">
        <v>865</v>
      </c>
      <c r="F100" s="328"/>
      <c r="G100" s="328"/>
      <c r="H100" s="568" t="s">
        <v>792</v>
      </c>
      <c r="I100" s="569">
        <v>-3.6459999999999999</v>
      </c>
      <c r="J100" s="328"/>
      <c r="K100" s="568" t="s">
        <v>792</v>
      </c>
      <c r="L100" s="569">
        <v>161.44</v>
      </c>
      <c r="N100" s="570"/>
      <c r="O100" s="570"/>
      <c r="S100" s="328"/>
      <c r="T100" s="328"/>
      <c r="U100" s="328"/>
      <c r="V100" s="328"/>
      <c r="W100" s="328"/>
      <c r="X100" s="328"/>
      <c r="Y100" s="328"/>
      <c r="Z100" s="328"/>
      <c r="AA100" s="414"/>
      <c r="AB100" s="328"/>
      <c r="AC100" s="407"/>
      <c r="AD100" s="407"/>
    </row>
    <row r="101" spans="1:30" x14ac:dyDescent="0.3">
      <c r="A101" s="9" t="s">
        <v>6</v>
      </c>
      <c r="F101" s="328"/>
      <c r="G101" s="328"/>
      <c r="H101" s="568" t="s">
        <v>793</v>
      </c>
      <c r="I101" s="569">
        <v>-5.7450000000000001</v>
      </c>
      <c r="J101" s="328"/>
      <c r="K101" s="568" t="s">
        <v>793</v>
      </c>
      <c r="L101" s="569">
        <v>152.77000000000001</v>
      </c>
      <c r="N101" s="570"/>
      <c r="O101" s="570"/>
      <c r="S101" s="328"/>
      <c r="T101" s="328"/>
      <c r="U101" s="328"/>
      <c r="V101" s="328"/>
      <c r="W101" s="328"/>
      <c r="X101" s="328"/>
      <c r="Y101" s="328"/>
      <c r="Z101" s="328"/>
      <c r="AA101" s="414"/>
      <c r="AB101" s="328"/>
      <c r="AC101" s="407"/>
      <c r="AD101" s="407"/>
    </row>
    <row r="102" spans="1:30" x14ac:dyDescent="0.3">
      <c r="F102" s="328"/>
      <c r="G102" s="328"/>
      <c r="H102" s="568" t="s">
        <v>794</v>
      </c>
      <c r="I102" s="569">
        <v>-7.4580000000000002</v>
      </c>
      <c r="J102" s="328"/>
      <c r="K102" s="568" t="s">
        <v>794</v>
      </c>
      <c r="L102" s="569">
        <v>199.73</v>
      </c>
      <c r="N102" s="570"/>
      <c r="O102" s="570"/>
      <c r="S102" s="328"/>
      <c r="T102" s="328"/>
      <c r="U102" s="328"/>
      <c r="V102" s="328"/>
      <c r="W102" s="328"/>
      <c r="X102" s="328"/>
      <c r="Y102" s="328"/>
      <c r="Z102" s="328"/>
      <c r="AA102" s="414"/>
      <c r="AB102" s="328"/>
      <c r="AC102" s="407"/>
      <c r="AD102" s="407"/>
    </row>
    <row r="103" spans="1:30" x14ac:dyDescent="0.3">
      <c r="A103" s="12" t="s">
        <v>1222</v>
      </c>
      <c r="F103" s="328"/>
      <c r="G103" s="328"/>
      <c r="H103" s="568" t="s">
        <v>795</v>
      </c>
      <c r="I103" s="569">
        <v>-5.1980000000000004</v>
      </c>
      <c r="J103" s="328"/>
      <c r="K103" s="568" t="s">
        <v>795</v>
      </c>
      <c r="L103" s="569">
        <v>151.24</v>
      </c>
      <c r="N103" s="570"/>
      <c r="O103" s="570"/>
      <c r="S103" s="328"/>
      <c r="T103" s="328"/>
      <c r="U103" s="328"/>
      <c r="V103" s="328"/>
      <c r="W103" s="328"/>
      <c r="X103" s="328"/>
      <c r="Y103" s="328"/>
      <c r="Z103" s="328"/>
      <c r="AA103" s="414"/>
      <c r="AB103" s="328"/>
      <c r="AC103" s="407"/>
      <c r="AD103" s="407"/>
    </row>
    <row r="104" spans="1:30" x14ac:dyDescent="0.3">
      <c r="F104" s="328"/>
      <c r="G104" s="328"/>
      <c r="H104" s="568" t="s">
        <v>796</v>
      </c>
      <c r="I104" s="569">
        <v>-5.907</v>
      </c>
      <c r="J104" s="328"/>
      <c r="K104" s="568" t="s">
        <v>796</v>
      </c>
      <c r="L104" s="569">
        <v>177.71</v>
      </c>
      <c r="N104" s="570"/>
      <c r="O104" s="570"/>
      <c r="S104" s="328"/>
      <c r="T104" s="328"/>
      <c r="U104" s="328"/>
      <c r="V104" s="328"/>
      <c r="W104" s="328"/>
      <c r="X104" s="328"/>
      <c r="Y104" s="328"/>
      <c r="Z104" s="328"/>
      <c r="AA104" s="414"/>
      <c r="AB104" s="328"/>
      <c r="AC104" s="407"/>
      <c r="AD104" s="407"/>
    </row>
    <row r="105" spans="1:30" x14ac:dyDescent="0.3">
      <c r="F105" s="328"/>
      <c r="G105" s="328"/>
      <c r="H105" s="568" t="s">
        <v>797</v>
      </c>
      <c r="I105" s="569">
        <v>-2.109</v>
      </c>
      <c r="J105" s="328"/>
      <c r="K105" s="568" t="s">
        <v>797</v>
      </c>
      <c r="L105" s="569">
        <v>134.78</v>
      </c>
      <c r="N105" s="570"/>
      <c r="O105" s="570"/>
      <c r="S105" s="328"/>
      <c r="T105" s="328"/>
      <c r="U105" s="328"/>
      <c r="V105" s="328"/>
      <c r="W105" s="328"/>
      <c r="X105" s="328"/>
      <c r="Y105" s="328"/>
      <c r="Z105" s="328"/>
      <c r="AA105" s="414"/>
      <c r="AB105" s="328"/>
      <c r="AC105" s="407"/>
      <c r="AD105" s="407"/>
    </row>
    <row r="106" spans="1:30" x14ac:dyDescent="0.3">
      <c r="F106" s="328"/>
      <c r="G106" s="328"/>
      <c r="H106" s="568" t="s">
        <v>798</v>
      </c>
      <c r="I106" s="569">
        <v>-5.1790000000000003</v>
      </c>
      <c r="J106" s="328"/>
      <c r="K106" s="568" t="s">
        <v>798</v>
      </c>
      <c r="L106" s="569">
        <v>178.14</v>
      </c>
      <c r="N106" s="570"/>
      <c r="O106" s="570"/>
      <c r="S106" s="328"/>
      <c r="T106" s="328"/>
      <c r="U106" s="328"/>
      <c r="V106" s="328"/>
      <c r="W106" s="328"/>
      <c r="X106" s="328"/>
      <c r="Y106" s="328"/>
      <c r="Z106" s="328"/>
      <c r="AA106" s="414"/>
      <c r="AB106" s="328"/>
      <c r="AC106" s="407"/>
      <c r="AD106" s="407"/>
    </row>
    <row r="107" spans="1:30" x14ac:dyDescent="0.3">
      <c r="F107" s="328"/>
      <c r="G107" s="328"/>
      <c r="H107" s="568" t="s">
        <v>799</v>
      </c>
      <c r="I107" s="569">
        <v>-3.55</v>
      </c>
      <c r="J107" s="328"/>
      <c r="K107" s="568" t="s">
        <v>799</v>
      </c>
      <c r="L107" s="569">
        <v>129.63999999999999</v>
      </c>
      <c r="N107" s="570"/>
      <c r="O107" s="570"/>
      <c r="S107" s="328"/>
      <c r="T107" s="328"/>
      <c r="U107" s="328"/>
      <c r="V107" s="328"/>
      <c r="W107" s="328"/>
      <c r="X107" s="328"/>
      <c r="Y107" s="328"/>
      <c r="Z107" s="328"/>
      <c r="AA107" s="414"/>
      <c r="AB107" s="328"/>
      <c r="AC107" s="407"/>
      <c r="AD107" s="407"/>
    </row>
    <row r="108" spans="1:30" x14ac:dyDescent="0.3">
      <c r="F108" s="328"/>
      <c r="G108" s="328"/>
      <c r="H108" s="568" t="s">
        <v>800</v>
      </c>
      <c r="I108" s="569">
        <v>-3.9529999999999998</v>
      </c>
      <c r="J108" s="328"/>
      <c r="K108" s="568" t="s">
        <v>800</v>
      </c>
      <c r="L108" s="569">
        <v>147.97999999999999</v>
      </c>
      <c r="N108" s="570"/>
      <c r="O108" s="570"/>
      <c r="S108" s="328"/>
      <c r="T108" s="328"/>
      <c r="U108" s="328"/>
      <c r="V108" s="328"/>
      <c r="W108" s="328"/>
      <c r="X108" s="328"/>
      <c r="Y108" s="328"/>
      <c r="Z108" s="328"/>
      <c r="AA108" s="414"/>
      <c r="AB108" s="328"/>
      <c r="AC108" s="407"/>
      <c r="AD108" s="407"/>
    </row>
    <row r="109" spans="1:30" x14ac:dyDescent="0.3">
      <c r="F109" s="328"/>
      <c r="G109" s="328"/>
      <c r="H109" s="568" t="s">
        <v>801</v>
      </c>
      <c r="I109" s="569">
        <v>-7.0049999999999999</v>
      </c>
      <c r="J109" s="328"/>
      <c r="K109" s="568" t="s">
        <v>801</v>
      </c>
      <c r="L109" s="569">
        <v>167.13</v>
      </c>
      <c r="N109" s="570"/>
      <c r="O109" s="570"/>
      <c r="S109" s="328"/>
      <c r="T109" s="328"/>
      <c r="U109" s="328"/>
      <c r="V109" s="328"/>
      <c r="W109" s="328"/>
      <c r="X109" s="328"/>
      <c r="Y109" s="328"/>
      <c r="Z109" s="328"/>
      <c r="AA109" s="414"/>
      <c r="AB109" s="328"/>
      <c r="AC109" s="407"/>
      <c r="AD109" s="407"/>
    </row>
    <row r="110" spans="1:30" x14ac:dyDescent="0.3">
      <c r="F110" s="328"/>
      <c r="G110" s="328"/>
      <c r="H110" s="568" t="s">
        <v>802</v>
      </c>
      <c r="I110" s="569">
        <v>-4.7759999999999998</v>
      </c>
      <c r="J110" s="328"/>
      <c r="K110" s="568" t="s">
        <v>802</v>
      </c>
      <c r="L110" s="569">
        <v>159.86000000000001</v>
      </c>
      <c r="N110" s="570"/>
      <c r="O110" s="570"/>
      <c r="S110" s="328"/>
      <c r="T110" s="328"/>
      <c r="U110" s="328"/>
      <c r="V110" s="328"/>
      <c r="W110" s="328"/>
      <c r="X110" s="328"/>
      <c r="Y110" s="328"/>
      <c r="Z110" s="328"/>
      <c r="AA110" s="414"/>
      <c r="AB110" s="328"/>
      <c r="AC110" s="407"/>
      <c r="AD110" s="407"/>
    </row>
    <row r="111" spans="1:30" x14ac:dyDescent="0.3">
      <c r="F111" s="328"/>
      <c r="G111" s="328"/>
      <c r="H111" s="568" t="s">
        <v>803</v>
      </c>
      <c r="I111" s="569">
        <v>-2.766</v>
      </c>
      <c r="J111" s="328"/>
      <c r="K111" s="568" t="s">
        <v>803</v>
      </c>
      <c r="L111" s="569">
        <v>136.96</v>
      </c>
      <c r="N111" s="570"/>
      <c r="O111" s="570"/>
      <c r="S111" s="328"/>
      <c r="T111" s="328"/>
      <c r="U111" s="328"/>
      <c r="V111" s="328"/>
      <c r="W111" s="328"/>
      <c r="X111" s="328"/>
      <c r="Y111" s="328"/>
      <c r="Z111" s="328"/>
      <c r="AA111" s="414"/>
      <c r="AB111" s="328"/>
      <c r="AC111" s="407"/>
      <c r="AD111" s="407"/>
    </row>
    <row r="112" spans="1:30" x14ac:dyDescent="0.3">
      <c r="F112" s="328"/>
      <c r="G112" s="328"/>
      <c r="H112" s="568" t="s">
        <v>804</v>
      </c>
      <c r="I112" s="569">
        <v>-6.343</v>
      </c>
      <c r="J112" s="328"/>
      <c r="K112" s="568" t="s">
        <v>804</v>
      </c>
      <c r="L112" s="569">
        <v>174.17</v>
      </c>
      <c r="N112" s="570"/>
      <c r="O112" s="570"/>
      <c r="S112" s="328"/>
      <c r="T112" s="328"/>
      <c r="U112" s="328"/>
      <c r="V112" s="328"/>
      <c r="W112" s="328"/>
      <c r="X112" s="328"/>
      <c r="Y112" s="328"/>
      <c r="Z112" s="328"/>
      <c r="AA112" s="414"/>
      <c r="AB112" s="328"/>
      <c r="AC112" s="407"/>
      <c r="AD112" s="407"/>
    </row>
    <row r="113" spans="1:30" x14ac:dyDescent="0.3">
      <c r="F113" s="328"/>
      <c r="G113" s="328"/>
      <c r="H113" s="568" t="s">
        <v>805</v>
      </c>
      <c r="I113" s="569">
        <v>-5.2220000000000004</v>
      </c>
      <c r="J113" s="328"/>
      <c r="K113" s="568" t="s">
        <v>805</v>
      </c>
      <c r="L113" s="569">
        <v>149.91</v>
      </c>
      <c r="N113" s="570"/>
      <c r="O113" s="570"/>
      <c r="S113" s="328"/>
      <c r="T113" s="328"/>
      <c r="U113" s="328"/>
      <c r="V113" s="328"/>
      <c r="W113" s="328"/>
      <c r="X113" s="328"/>
      <c r="Y113" s="328"/>
      <c r="Z113" s="328"/>
      <c r="AA113" s="414"/>
      <c r="AB113" s="328"/>
      <c r="AC113" s="407"/>
      <c r="AD113" s="407"/>
    </row>
    <row r="114" spans="1:30" x14ac:dyDescent="0.3">
      <c r="F114" s="328"/>
      <c r="G114" s="328"/>
      <c r="H114" s="568" t="s">
        <v>806</v>
      </c>
      <c r="I114" s="569">
        <v>-5.173</v>
      </c>
      <c r="J114" s="328"/>
      <c r="K114" s="568" t="s">
        <v>806</v>
      </c>
      <c r="L114" s="569">
        <v>170.16</v>
      </c>
      <c r="N114" s="570"/>
      <c r="O114" s="570"/>
      <c r="S114" s="328"/>
      <c r="T114" s="328"/>
      <c r="U114" s="328"/>
      <c r="V114" s="328"/>
      <c r="W114" s="328"/>
      <c r="X114" s="328"/>
      <c r="Y114" s="328"/>
      <c r="Z114" s="328"/>
      <c r="AA114" s="414"/>
      <c r="AB114" s="328"/>
      <c r="AC114" s="407"/>
      <c r="AD114" s="407"/>
    </row>
    <row r="115" spans="1:30" x14ac:dyDescent="0.3">
      <c r="F115" s="328"/>
      <c r="G115" s="328"/>
      <c r="H115" s="568" t="s">
        <v>807</v>
      </c>
      <c r="I115" s="569">
        <v>-4.6079999999999997</v>
      </c>
      <c r="J115" s="328"/>
      <c r="K115" s="568" t="s">
        <v>807</v>
      </c>
      <c r="L115" s="569">
        <v>146.09</v>
      </c>
      <c r="N115" s="570"/>
      <c r="O115" s="570"/>
      <c r="S115" s="328"/>
      <c r="T115" s="328"/>
      <c r="U115" s="328"/>
      <c r="V115" s="328"/>
      <c r="W115" s="328"/>
      <c r="X115" s="328"/>
      <c r="Y115" s="328"/>
      <c r="Z115" s="328"/>
      <c r="AA115" s="414"/>
      <c r="AB115" s="328"/>
      <c r="AC115" s="407"/>
      <c r="AD115" s="407"/>
    </row>
    <row r="116" spans="1:30" x14ac:dyDescent="0.3">
      <c r="F116" s="328"/>
      <c r="G116" s="328"/>
      <c r="H116" s="568" t="s">
        <v>808</v>
      </c>
      <c r="I116" s="569">
        <v>2.3820000000000001</v>
      </c>
      <c r="J116" s="328"/>
      <c r="K116" s="568" t="s">
        <v>808</v>
      </c>
      <c r="L116" s="569">
        <v>98.2</v>
      </c>
      <c r="N116" s="570"/>
      <c r="O116" s="570"/>
      <c r="S116" s="328"/>
      <c r="T116" s="328"/>
      <c r="U116" s="328"/>
      <c r="V116" s="328"/>
      <c r="W116" s="328"/>
      <c r="X116" s="328"/>
      <c r="Y116" s="328"/>
      <c r="Z116" s="328"/>
      <c r="AA116" s="414"/>
      <c r="AB116" s="328"/>
      <c r="AC116" s="407"/>
      <c r="AD116" s="407"/>
    </row>
    <row r="117" spans="1:30" x14ac:dyDescent="0.3">
      <c r="F117" s="328"/>
      <c r="G117" s="328"/>
      <c r="H117" s="568" t="s">
        <v>809</v>
      </c>
      <c r="I117" s="569">
        <v>-2.9489999999999998</v>
      </c>
      <c r="J117" s="328"/>
      <c r="K117" s="568" t="s">
        <v>809</v>
      </c>
      <c r="L117" s="569">
        <v>123.7</v>
      </c>
      <c r="N117" s="570"/>
      <c r="O117" s="570"/>
      <c r="S117" s="328"/>
      <c r="T117" s="328"/>
      <c r="U117" s="328"/>
      <c r="V117" s="328"/>
      <c r="W117" s="328"/>
      <c r="X117" s="328"/>
      <c r="Y117" s="328"/>
      <c r="Z117" s="328"/>
      <c r="AA117" s="414"/>
      <c r="AB117" s="328"/>
      <c r="AC117" s="407"/>
      <c r="AD117" s="407"/>
    </row>
    <row r="118" spans="1:30" x14ac:dyDescent="0.3">
      <c r="F118" s="328"/>
      <c r="G118" s="328"/>
      <c r="H118" s="568" t="s">
        <v>810</v>
      </c>
      <c r="I118" s="569">
        <v>-1.3660000000000001</v>
      </c>
      <c r="J118" s="328"/>
      <c r="K118" s="568" t="s">
        <v>810</v>
      </c>
      <c r="L118" s="569">
        <v>104.72</v>
      </c>
      <c r="N118" s="570"/>
      <c r="O118" s="570"/>
      <c r="S118" s="328"/>
      <c r="T118" s="328"/>
      <c r="U118" s="328"/>
      <c r="V118" s="328"/>
      <c r="W118" s="328"/>
      <c r="X118" s="328"/>
      <c r="Y118" s="328"/>
      <c r="Z118" s="328"/>
      <c r="AA118" s="414"/>
      <c r="AB118" s="328"/>
      <c r="AC118" s="407"/>
      <c r="AD118" s="407"/>
    </row>
    <row r="119" spans="1:30" x14ac:dyDescent="0.3">
      <c r="F119" s="328"/>
      <c r="G119" s="328"/>
      <c r="H119" s="568" t="s">
        <v>811</v>
      </c>
      <c r="I119" s="569">
        <v>-4.7229999999999999</v>
      </c>
      <c r="J119" s="328"/>
      <c r="K119" s="568" t="s">
        <v>811</v>
      </c>
      <c r="L119" s="569">
        <v>120.76</v>
      </c>
      <c r="N119" s="570"/>
      <c r="O119" s="570"/>
      <c r="S119" s="328"/>
      <c r="T119" s="328"/>
      <c r="U119" s="328"/>
      <c r="V119" s="328"/>
      <c r="W119" s="328"/>
      <c r="X119" s="328"/>
      <c r="Y119" s="328"/>
      <c r="Z119" s="328"/>
      <c r="AA119" s="414"/>
      <c r="AB119" s="328"/>
      <c r="AC119" s="407"/>
      <c r="AD119" s="407"/>
    </row>
    <row r="120" spans="1:30" x14ac:dyDescent="0.3">
      <c r="F120" s="328"/>
      <c r="G120" s="328"/>
      <c r="H120" s="568" t="s">
        <v>812</v>
      </c>
      <c r="I120" s="569">
        <v>-0.90500000000000003</v>
      </c>
      <c r="J120" s="328"/>
      <c r="K120" s="568" t="s">
        <v>812</v>
      </c>
      <c r="L120" s="569">
        <v>118.67</v>
      </c>
      <c r="N120" s="570"/>
      <c r="O120" s="570"/>
      <c r="S120" s="328"/>
      <c r="T120" s="328"/>
      <c r="U120" s="328"/>
      <c r="V120" s="328"/>
      <c r="W120" s="328"/>
      <c r="X120" s="328"/>
      <c r="Y120" s="328"/>
      <c r="Z120" s="328"/>
      <c r="AA120" s="414"/>
      <c r="AB120" s="328"/>
      <c r="AC120" s="407"/>
      <c r="AD120" s="407"/>
    </row>
    <row r="121" spans="1:30" x14ac:dyDescent="0.3">
      <c r="A121" s="59" t="s">
        <v>865</v>
      </c>
      <c r="F121" s="328"/>
      <c r="G121" s="328"/>
      <c r="H121" s="568" t="s">
        <v>813</v>
      </c>
      <c r="I121" s="569">
        <v>-4.59</v>
      </c>
      <c r="J121" s="328"/>
      <c r="K121" s="568" t="s">
        <v>813</v>
      </c>
      <c r="L121" s="569">
        <v>120.63</v>
      </c>
      <c r="N121" s="570"/>
      <c r="O121" s="570"/>
      <c r="S121" s="328"/>
      <c r="T121" s="328"/>
      <c r="U121" s="328"/>
      <c r="V121" s="328"/>
      <c r="W121" s="328"/>
      <c r="X121" s="328"/>
      <c r="Y121" s="328"/>
      <c r="Z121" s="328"/>
      <c r="AA121" s="414"/>
      <c r="AB121" s="328"/>
      <c r="AC121" s="407"/>
      <c r="AD121" s="407"/>
    </row>
    <row r="122" spans="1:30" x14ac:dyDescent="0.3">
      <c r="A122" s="9" t="s">
        <v>6</v>
      </c>
      <c r="F122" s="328"/>
      <c r="G122" s="328"/>
      <c r="H122" s="568" t="s">
        <v>814</v>
      </c>
      <c r="I122" s="569">
        <v>-3.4740000000000002</v>
      </c>
      <c r="J122" s="328"/>
      <c r="K122" s="568" t="s">
        <v>814</v>
      </c>
      <c r="L122" s="569">
        <v>151.79</v>
      </c>
      <c r="N122" s="570"/>
      <c r="O122" s="570"/>
      <c r="S122" s="328"/>
      <c r="T122" s="328"/>
      <c r="U122" s="328"/>
      <c r="V122" s="328"/>
      <c r="W122" s="328"/>
      <c r="X122" s="328"/>
      <c r="Y122" s="328"/>
      <c r="Z122" s="328"/>
      <c r="AA122" s="414"/>
      <c r="AB122" s="328"/>
      <c r="AC122" s="407"/>
      <c r="AD122" s="407"/>
    </row>
    <row r="123" spans="1:30" x14ac:dyDescent="0.3">
      <c r="F123" s="328"/>
      <c r="G123" s="328"/>
      <c r="H123" s="568" t="s">
        <v>815</v>
      </c>
      <c r="I123" s="569">
        <v>-4.5179999999999998</v>
      </c>
      <c r="J123" s="328"/>
      <c r="K123" s="568" t="s">
        <v>815</v>
      </c>
      <c r="L123" s="569">
        <v>156.36000000000001</v>
      </c>
      <c r="N123" s="570"/>
      <c r="O123" s="570"/>
      <c r="S123" s="328"/>
      <c r="T123" s="328"/>
      <c r="U123" s="328"/>
      <c r="V123" s="328"/>
      <c r="W123" s="328"/>
      <c r="X123" s="328"/>
      <c r="Y123" s="328"/>
      <c r="Z123" s="328"/>
      <c r="AA123" s="414"/>
      <c r="AB123" s="328"/>
      <c r="AC123" s="407"/>
      <c r="AD123" s="407"/>
    </row>
    <row r="124" spans="1:30" x14ac:dyDescent="0.3">
      <c r="B124" s="328"/>
      <c r="F124" s="328"/>
      <c r="G124" s="328"/>
      <c r="H124" s="568" t="s">
        <v>816</v>
      </c>
      <c r="I124" s="569">
        <v>5.8019999999999996</v>
      </c>
      <c r="J124" s="328"/>
      <c r="K124" s="568" t="s">
        <v>816</v>
      </c>
      <c r="L124" s="569">
        <v>56.67</v>
      </c>
      <c r="N124" s="570"/>
      <c r="O124" s="570"/>
      <c r="S124" s="328"/>
      <c r="T124" s="328"/>
      <c r="U124" s="328"/>
      <c r="V124" s="328"/>
      <c r="W124" s="328"/>
      <c r="X124" s="328"/>
      <c r="Y124" s="328"/>
      <c r="Z124" s="328"/>
      <c r="AA124" s="414"/>
      <c r="AB124" s="328"/>
      <c r="AC124" s="407"/>
      <c r="AD124" s="407"/>
    </row>
    <row r="125" spans="1:30" x14ac:dyDescent="0.3">
      <c r="B125" s="328"/>
      <c r="F125" s="328"/>
      <c r="G125" s="328"/>
      <c r="H125" s="568" t="s">
        <v>817</v>
      </c>
      <c r="I125" s="569">
        <v>-3.669</v>
      </c>
      <c r="J125" s="328"/>
      <c r="K125" s="568" t="s">
        <v>817</v>
      </c>
      <c r="L125" s="569">
        <v>138.44</v>
      </c>
      <c r="N125" s="570"/>
      <c r="O125" s="570"/>
      <c r="S125" s="328"/>
      <c r="T125" s="328"/>
      <c r="U125" s="328"/>
      <c r="V125" s="328"/>
      <c r="W125" s="328"/>
      <c r="X125" s="328"/>
      <c r="Y125" s="328"/>
      <c r="Z125" s="328"/>
      <c r="AA125" s="414"/>
      <c r="AB125" s="328"/>
      <c r="AC125" s="407"/>
      <c r="AD125" s="407"/>
    </row>
    <row r="126" spans="1:30" x14ac:dyDescent="0.3">
      <c r="B126" s="328"/>
      <c r="F126" s="328"/>
      <c r="G126" s="328"/>
      <c r="H126" s="568" t="s">
        <v>818</v>
      </c>
      <c r="I126" s="569">
        <v>-8.0150000000000006</v>
      </c>
      <c r="J126" s="328"/>
      <c r="K126" s="568" t="s">
        <v>818</v>
      </c>
      <c r="L126" s="569">
        <v>166.08</v>
      </c>
      <c r="N126" s="570"/>
      <c r="O126" s="570"/>
      <c r="S126" s="328"/>
      <c r="T126" s="328"/>
      <c r="U126" s="328"/>
      <c r="V126" s="328"/>
      <c r="W126" s="328"/>
      <c r="X126" s="328"/>
      <c r="Y126" s="328"/>
      <c r="Z126" s="328"/>
      <c r="AA126" s="414"/>
      <c r="AB126" s="328"/>
      <c r="AC126" s="407"/>
      <c r="AD126" s="407"/>
    </row>
    <row r="127" spans="1:30" x14ac:dyDescent="0.3">
      <c r="A127" s="328"/>
      <c r="B127" s="328"/>
      <c r="F127" s="328"/>
      <c r="G127" s="328"/>
      <c r="H127" s="568" t="s">
        <v>561</v>
      </c>
      <c r="I127" s="569">
        <v>-6.734</v>
      </c>
      <c r="J127" s="328"/>
      <c r="K127" s="568" t="s">
        <v>561</v>
      </c>
      <c r="L127" s="569">
        <v>151.1</v>
      </c>
      <c r="N127" s="570"/>
      <c r="O127" s="570"/>
      <c r="S127" s="328"/>
      <c r="T127" s="328"/>
      <c r="U127" s="328"/>
      <c r="V127" s="328"/>
      <c r="W127" s="328"/>
      <c r="X127" s="328"/>
      <c r="Y127" s="328"/>
      <c r="Z127" s="328"/>
      <c r="AA127" s="414"/>
      <c r="AB127" s="328"/>
      <c r="AC127" s="407"/>
      <c r="AD127" s="407"/>
    </row>
    <row r="128" spans="1:30" x14ac:dyDescent="0.3">
      <c r="A128" s="328"/>
      <c r="B128" s="328"/>
      <c r="F128" s="328"/>
      <c r="G128" s="328"/>
      <c r="H128" s="568" t="s">
        <v>819</v>
      </c>
      <c r="I128" s="569">
        <v>-4.8630000000000004</v>
      </c>
      <c r="J128" s="328"/>
      <c r="K128" s="568" t="s">
        <v>819</v>
      </c>
      <c r="L128" s="569">
        <v>157.26</v>
      </c>
      <c r="N128" s="570"/>
      <c r="O128" s="570"/>
      <c r="S128" s="328"/>
      <c r="T128" s="328"/>
      <c r="U128" s="328"/>
      <c r="V128" s="328"/>
      <c r="W128" s="328"/>
      <c r="X128" s="328"/>
      <c r="Y128" s="328"/>
      <c r="Z128" s="328"/>
      <c r="AA128" s="414"/>
      <c r="AB128" s="328"/>
      <c r="AC128" s="407"/>
      <c r="AD128" s="407"/>
    </row>
    <row r="129" spans="1:30" x14ac:dyDescent="0.3">
      <c r="A129" s="328"/>
      <c r="B129" s="328"/>
      <c r="F129" s="328"/>
      <c r="G129" s="328"/>
      <c r="H129" s="568" t="s">
        <v>820</v>
      </c>
      <c r="I129" s="569">
        <v>-4.8849999999999998</v>
      </c>
      <c r="J129" s="328"/>
      <c r="K129" s="568" t="s">
        <v>820</v>
      </c>
      <c r="L129" s="569">
        <v>154.06</v>
      </c>
      <c r="N129" s="570"/>
      <c r="O129" s="570"/>
      <c r="S129" s="328"/>
      <c r="T129" s="328"/>
      <c r="U129" s="328"/>
      <c r="V129" s="328"/>
      <c r="W129" s="328"/>
      <c r="X129" s="328"/>
      <c r="Y129" s="328"/>
      <c r="Z129" s="328"/>
      <c r="AA129" s="414"/>
      <c r="AB129" s="328"/>
      <c r="AC129" s="407"/>
      <c r="AD129" s="407"/>
    </row>
    <row r="130" spans="1:30" x14ac:dyDescent="0.3">
      <c r="A130" s="328"/>
      <c r="B130" s="328"/>
      <c r="F130" s="328"/>
      <c r="G130" s="328"/>
      <c r="H130" s="568" t="s">
        <v>821</v>
      </c>
      <c r="I130" s="569">
        <v>-6.2770000000000001</v>
      </c>
      <c r="J130" s="328"/>
      <c r="K130" s="568" t="s">
        <v>821</v>
      </c>
      <c r="L130" s="569">
        <v>170.87</v>
      </c>
      <c r="N130" s="570"/>
      <c r="O130" s="570"/>
      <c r="S130" s="328"/>
      <c r="T130" s="328"/>
      <c r="U130" s="328"/>
      <c r="V130" s="328"/>
      <c r="W130" s="328"/>
      <c r="X130" s="328"/>
      <c r="Y130" s="328"/>
      <c r="Z130" s="328"/>
      <c r="AA130" s="414"/>
      <c r="AB130" s="328"/>
      <c r="AC130" s="407"/>
      <c r="AD130" s="407"/>
    </row>
    <row r="131" spans="1:30" x14ac:dyDescent="0.3">
      <c r="A131" s="328"/>
      <c r="B131" s="328"/>
      <c r="F131" s="328"/>
      <c r="G131" s="328"/>
      <c r="H131" s="568" t="s">
        <v>822</v>
      </c>
      <c r="I131" s="569">
        <v>-4.1289999999999996</v>
      </c>
      <c r="J131" s="328"/>
      <c r="K131" s="568" t="s">
        <v>822</v>
      </c>
      <c r="L131" s="569">
        <v>165.05</v>
      </c>
      <c r="N131" s="570"/>
      <c r="O131" s="570"/>
      <c r="S131" s="328"/>
      <c r="T131" s="328"/>
      <c r="U131" s="328"/>
      <c r="V131" s="328"/>
      <c r="W131" s="328"/>
      <c r="X131" s="328"/>
      <c r="Y131" s="328"/>
      <c r="Z131" s="328"/>
      <c r="AA131" s="414"/>
      <c r="AB131" s="328"/>
      <c r="AC131" s="407"/>
      <c r="AD131" s="407"/>
    </row>
    <row r="132" spans="1:30" x14ac:dyDescent="0.3">
      <c r="A132" s="328"/>
      <c r="B132" s="328"/>
      <c r="F132" s="328"/>
      <c r="G132" s="328"/>
      <c r="H132" s="568" t="s">
        <v>823</v>
      </c>
      <c r="I132" s="569">
        <v>-5.2990000000000004</v>
      </c>
      <c r="J132" s="328"/>
      <c r="K132" s="568" t="s">
        <v>823</v>
      </c>
      <c r="L132" s="569">
        <v>142.66999999999999</v>
      </c>
      <c r="N132" s="570"/>
      <c r="O132" s="570"/>
      <c r="S132" s="328"/>
      <c r="T132" s="328"/>
      <c r="U132" s="328"/>
      <c r="V132" s="328"/>
      <c r="W132" s="328"/>
      <c r="X132" s="328"/>
      <c r="Y132" s="328"/>
      <c r="Z132" s="328"/>
      <c r="AA132" s="414"/>
      <c r="AB132" s="328"/>
      <c r="AC132" s="407"/>
      <c r="AD132" s="407"/>
    </row>
    <row r="133" spans="1:30" x14ac:dyDescent="0.3">
      <c r="A133" s="328"/>
      <c r="B133" s="328"/>
      <c r="F133" s="328"/>
      <c r="G133" s="328"/>
      <c r="H133" s="568" t="s">
        <v>824</v>
      </c>
      <c r="I133" s="569">
        <v>-4.7480000000000002</v>
      </c>
      <c r="J133" s="328"/>
      <c r="K133" s="568" t="s">
        <v>824</v>
      </c>
      <c r="L133" s="569">
        <v>148.38</v>
      </c>
      <c r="N133" s="570"/>
      <c r="O133" s="570"/>
      <c r="S133" s="328"/>
      <c r="T133" s="328"/>
      <c r="U133" s="328"/>
      <c r="V133" s="328"/>
      <c r="W133" s="328"/>
      <c r="X133" s="328"/>
      <c r="Y133" s="328"/>
      <c r="Z133" s="328"/>
      <c r="AA133" s="414"/>
      <c r="AB133" s="328"/>
      <c r="AC133" s="407"/>
      <c r="AD133" s="407"/>
    </row>
    <row r="134" spans="1:30" x14ac:dyDescent="0.3">
      <c r="A134" s="328"/>
      <c r="B134" s="328"/>
      <c r="F134" s="328"/>
      <c r="G134" s="328"/>
      <c r="H134" s="568" t="s">
        <v>825</v>
      </c>
      <c r="I134" s="569">
        <v>-4.883</v>
      </c>
      <c r="J134" s="328"/>
      <c r="K134" s="568" t="s">
        <v>825</v>
      </c>
      <c r="L134" s="569">
        <v>153.27000000000001</v>
      </c>
      <c r="N134" s="570"/>
      <c r="O134" s="570"/>
      <c r="S134" s="328"/>
      <c r="T134" s="328"/>
      <c r="U134" s="328"/>
      <c r="V134" s="328"/>
      <c r="W134" s="328"/>
      <c r="X134" s="328"/>
      <c r="Y134" s="328"/>
      <c r="Z134" s="328"/>
      <c r="AA134" s="414"/>
      <c r="AB134" s="328"/>
      <c r="AC134" s="407"/>
      <c r="AD134" s="407"/>
    </row>
    <row r="135" spans="1:30" x14ac:dyDescent="0.3">
      <c r="A135" s="328"/>
      <c r="B135" s="328"/>
      <c r="F135" s="328"/>
      <c r="G135" s="328"/>
      <c r="H135" s="568" t="s">
        <v>826</v>
      </c>
      <c r="I135" s="569">
        <v>-3.9689999999999999</v>
      </c>
      <c r="J135" s="328"/>
      <c r="K135" s="568" t="s">
        <v>826</v>
      </c>
      <c r="L135" s="569">
        <v>123.16</v>
      </c>
      <c r="N135" s="570"/>
      <c r="O135" s="570"/>
      <c r="S135" s="328"/>
      <c r="T135" s="328"/>
      <c r="U135" s="328"/>
      <c r="V135" s="328"/>
      <c r="W135" s="328"/>
      <c r="X135" s="328"/>
      <c r="Y135" s="328"/>
      <c r="Z135" s="328"/>
      <c r="AA135" s="414"/>
      <c r="AB135" s="328"/>
      <c r="AC135" s="407"/>
      <c r="AD135" s="407"/>
    </row>
    <row r="136" spans="1:30" x14ac:dyDescent="0.3">
      <c r="A136" s="328"/>
      <c r="B136" s="328"/>
      <c r="F136" s="328"/>
      <c r="G136" s="328"/>
      <c r="H136" s="568" t="s">
        <v>827</v>
      </c>
      <c r="I136" s="569">
        <v>-4.4279999999999999</v>
      </c>
      <c r="J136" s="328"/>
      <c r="K136" s="568" t="s">
        <v>827</v>
      </c>
      <c r="L136" s="569">
        <v>133.69999999999999</v>
      </c>
      <c r="N136" s="570"/>
      <c r="O136" s="570"/>
      <c r="S136" s="328"/>
      <c r="T136" s="328"/>
      <c r="U136" s="328"/>
      <c r="V136" s="328"/>
      <c r="W136" s="328"/>
      <c r="X136" s="328"/>
      <c r="Y136" s="328"/>
      <c r="Z136" s="328"/>
      <c r="AA136" s="414"/>
      <c r="AB136" s="328"/>
      <c r="AC136" s="407"/>
      <c r="AD136" s="407"/>
    </row>
    <row r="137" spans="1:30" x14ac:dyDescent="0.3">
      <c r="A137" s="328"/>
      <c r="B137" s="328"/>
      <c r="F137" s="328"/>
      <c r="G137" s="328"/>
      <c r="H137" s="568" t="s">
        <v>828</v>
      </c>
      <c r="I137" s="569">
        <v>-6.74</v>
      </c>
      <c r="J137" s="328"/>
      <c r="K137" s="568" t="s">
        <v>828</v>
      </c>
      <c r="L137" s="569">
        <v>159.93</v>
      </c>
      <c r="N137" s="570"/>
      <c r="O137" s="570"/>
      <c r="S137" s="328"/>
      <c r="T137" s="328"/>
      <c r="U137" s="328"/>
      <c r="V137" s="328"/>
      <c r="W137" s="328"/>
      <c r="X137" s="328"/>
      <c r="Y137" s="328"/>
      <c r="Z137" s="328"/>
      <c r="AA137" s="414"/>
      <c r="AB137" s="328"/>
      <c r="AC137" s="407"/>
      <c r="AD137" s="407"/>
    </row>
    <row r="138" spans="1:30" x14ac:dyDescent="0.3">
      <c r="A138" s="328"/>
      <c r="B138" s="328"/>
      <c r="F138" s="328"/>
      <c r="G138" s="328"/>
      <c r="H138" s="568" t="s">
        <v>829</v>
      </c>
      <c r="I138" s="569">
        <v>-0.71799999999999997</v>
      </c>
      <c r="J138" s="328"/>
      <c r="K138" s="568" t="s">
        <v>829</v>
      </c>
      <c r="L138" s="569">
        <v>107.73</v>
      </c>
      <c r="N138" s="570"/>
      <c r="O138" s="570"/>
      <c r="S138" s="328"/>
      <c r="T138" s="328"/>
      <c r="U138" s="328"/>
      <c r="V138" s="328"/>
      <c r="W138" s="328"/>
      <c r="X138" s="328"/>
      <c r="Y138" s="328"/>
      <c r="Z138" s="328"/>
      <c r="AA138" s="414"/>
      <c r="AB138" s="328"/>
      <c r="AC138" s="407"/>
      <c r="AD138" s="407"/>
    </row>
    <row r="139" spans="1:30" x14ac:dyDescent="0.3">
      <c r="A139" s="328"/>
      <c r="B139" s="328"/>
      <c r="F139" s="328"/>
      <c r="G139" s="328"/>
      <c r="H139" s="568" t="s">
        <v>830</v>
      </c>
      <c r="I139" s="569">
        <v>-1.6020000000000001</v>
      </c>
      <c r="J139" s="328"/>
      <c r="K139" s="568" t="s">
        <v>830</v>
      </c>
      <c r="L139" s="569">
        <v>99.36</v>
      </c>
      <c r="N139" s="570"/>
      <c r="O139" s="570"/>
      <c r="S139" s="328"/>
      <c r="T139" s="328"/>
      <c r="U139" s="328"/>
      <c r="V139" s="328"/>
      <c r="W139" s="328"/>
      <c r="X139" s="328"/>
      <c r="Y139" s="328"/>
      <c r="Z139" s="328"/>
      <c r="AA139" s="414"/>
      <c r="AB139" s="328"/>
      <c r="AC139" s="407"/>
      <c r="AD139" s="407"/>
    </row>
    <row r="140" spans="1:30" x14ac:dyDescent="0.3">
      <c r="A140" s="328"/>
      <c r="B140" s="328"/>
      <c r="F140" s="328"/>
      <c r="G140" s="328"/>
      <c r="H140" s="568" t="s">
        <v>831</v>
      </c>
      <c r="I140" s="569">
        <v>4.0810000000000004</v>
      </c>
      <c r="J140" s="328"/>
      <c r="K140" s="568" t="s">
        <v>831</v>
      </c>
      <c r="L140" s="569">
        <v>71.959999999999994</v>
      </c>
      <c r="N140" s="570"/>
      <c r="O140" s="570"/>
      <c r="S140" s="328"/>
      <c r="T140" s="328"/>
      <c r="U140" s="328"/>
      <c r="V140" s="328"/>
      <c r="W140" s="328"/>
      <c r="X140" s="328"/>
      <c r="Y140" s="328"/>
      <c r="Z140" s="328"/>
      <c r="AA140" s="414"/>
      <c r="AB140" s="328"/>
      <c r="AC140" s="407"/>
      <c r="AD140" s="407"/>
    </row>
    <row r="141" spans="1:30" x14ac:dyDescent="0.3">
      <c r="A141" s="328"/>
      <c r="B141" s="328"/>
      <c r="F141" s="328"/>
      <c r="G141" s="328"/>
      <c r="H141" s="568" t="s">
        <v>832</v>
      </c>
      <c r="I141" s="569">
        <v>-0.879</v>
      </c>
      <c r="J141" s="328"/>
      <c r="K141" s="568" t="s">
        <v>832</v>
      </c>
      <c r="L141" s="569">
        <v>123.16</v>
      </c>
      <c r="N141" s="570"/>
      <c r="O141" s="570"/>
      <c r="S141" s="328"/>
      <c r="T141" s="328"/>
      <c r="U141" s="328"/>
      <c r="V141" s="328"/>
      <c r="W141" s="328"/>
      <c r="X141" s="328"/>
      <c r="Y141" s="328"/>
      <c r="Z141" s="328"/>
      <c r="AA141" s="414"/>
      <c r="AB141" s="328"/>
      <c r="AC141" s="407"/>
      <c r="AD141" s="407"/>
    </row>
    <row r="142" spans="1:30" x14ac:dyDescent="0.3">
      <c r="A142" s="328"/>
      <c r="B142" s="328"/>
      <c r="F142" s="328"/>
      <c r="G142" s="328"/>
      <c r="H142" s="568" t="s">
        <v>833</v>
      </c>
      <c r="I142" s="569">
        <v>-1.8080000000000001</v>
      </c>
      <c r="J142" s="328"/>
      <c r="K142" s="568" t="s">
        <v>833</v>
      </c>
      <c r="L142" s="569">
        <v>125.67</v>
      </c>
      <c r="N142" s="570"/>
      <c r="O142" s="570"/>
      <c r="S142" s="328"/>
      <c r="T142" s="328"/>
      <c r="U142" s="328"/>
      <c r="V142" s="328"/>
      <c r="W142" s="328"/>
      <c r="X142" s="328"/>
      <c r="Y142" s="328"/>
      <c r="Z142" s="328"/>
      <c r="AA142" s="414"/>
      <c r="AB142" s="328"/>
      <c r="AC142" s="407"/>
      <c r="AD142" s="407"/>
    </row>
    <row r="143" spans="1:30" x14ac:dyDescent="0.3">
      <c r="A143" s="328"/>
      <c r="B143" s="328"/>
      <c r="F143" s="328"/>
      <c r="G143" s="328"/>
      <c r="H143" s="568" t="s">
        <v>834</v>
      </c>
      <c r="I143" s="569">
        <v>2.4580000000000002</v>
      </c>
      <c r="J143" s="328"/>
      <c r="K143" s="568" t="s">
        <v>834</v>
      </c>
      <c r="L143" s="569">
        <v>84.51</v>
      </c>
      <c r="N143" s="570"/>
      <c r="O143" s="570"/>
      <c r="S143" s="328"/>
      <c r="T143" s="328"/>
      <c r="U143" s="328"/>
      <c r="V143" s="328"/>
      <c r="W143" s="328"/>
      <c r="X143" s="328"/>
      <c r="Y143" s="328"/>
      <c r="Z143" s="328"/>
      <c r="AA143" s="414"/>
      <c r="AB143" s="328"/>
      <c r="AC143" s="407"/>
      <c r="AD143" s="407"/>
    </row>
    <row r="144" spans="1:30" x14ac:dyDescent="0.3">
      <c r="A144" s="408"/>
      <c r="B144" s="328"/>
      <c r="F144" s="328"/>
      <c r="G144" s="328"/>
      <c r="H144" s="568" t="s">
        <v>835</v>
      </c>
      <c r="I144" s="569">
        <v>1.7450000000000001</v>
      </c>
      <c r="J144" s="328"/>
      <c r="K144" s="568" t="s">
        <v>835</v>
      </c>
      <c r="L144" s="569">
        <v>105.3</v>
      </c>
      <c r="N144" s="570"/>
      <c r="O144" s="570"/>
      <c r="S144" s="328"/>
      <c r="T144" s="328"/>
      <c r="U144" s="328"/>
      <c r="V144" s="328"/>
      <c r="W144" s="328"/>
      <c r="X144" s="328"/>
      <c r="Y144" s="328"/>
      <c r="Z144" s="328"/>
      <c r="AA144" s="414"/>
      <c r="AB144" s="328"/>
      <c r="AC144" s="407"/>
      <c r="AD144" s="407"/>
    </row>
    <row r="145" spans="1:30" x14ac:dyDescent="0.3">
      <c r="A145" s="409"/>
      <c r="B145" s="328"/>
      <c r="F145" s="328"/>
      <c r="G145" s="328"/>
      <c r="H145" s="568" t="s">
        <v>836</v>
      </c>
      <c r="I145" s="569">
        <v>-4.1879999999999997</v>
      </c>
      <c r="J145" s="328"/>
      <c r="K145" s="568" t="s">
        <v>836</v>
      </c>
      <c r="L145" s="569">
        <v>156.94</v>
      </c>
      <c r="N145" s="570"/>
      <c r="O145" s="570"/>
      <c r="S145" s="328"/>
      <c r="T145" s="328"/>
      <c r="U145" s="328"/>
      <c r="V145" s="328"/>
      <c r="W145" s="328"/>
      <c r="X145" s="328"/>
      <c r="Y145" s="328"/>
      <c r="Z145" s="328"/>
      <c r="AA145" s="414"/>
      <c r="AB145" s="328"/>
      <c r="AC145" s="407"/>
      <c r="AD145" s="407"/>
    </row>
    <row r="146" spans="1:30" x14ac:dyDescent="0.3">
      <c r="A146" s="328"/>
      <c r="B146" s="328"/>
      <c r="F146" s="328"/>
      <c r="G146" s="328"/>
      <c r="H146" s="568" t="s">
        <v>549</v>
      </c>
      <c r="I146" s="569">
        <v>7.9749999999999996</v>
      </c>
      <c r="J146" s="328"/>
      <c r="K146" s="568" t="s">
        <v>549</v>
      </c>
      <c r="L146" s="569">
        <v>51.76</v>
      </c>
      <c r="N146" s="570"/>
      <c r="O146" s="570"/>
      <c r="S146" s="328"/>
      <c r="T146" s="328"/>
      <c r="U146" s="328"/>
      <c r="V146" s="328"/>
      <c r="W146" s="328"/>
      <c r="X146" s="328"/>
      <c r="Y146" s="328"/>
      <c r="Z146" s="328"/>
      <c r="AA146" s="414"/>
      <c r="AB146" s="328"/>
      <c r="AC146" s="407"/>
      <c r="AD146" s="407"/>
    </row>
    <row r="147" spans="1:30" x14ac:dyDescent="0.3">
      <c r="A147" s="328"/>
      <c r="B147" s="328"/>
      <c r="F147" s="328"/>
      <c r="G147" s="328"/>
      <c r="H147" s="568" t="s">
        <v>837</v>
      </c>
      <c r="I147" s="569">
        <v>0.15</v>
      </c>
      <c r="J147" s="328"/>
      <c r="K147" s="568" t="s">
        <v>837</v>
      </c>
      <c r="L147" s="569">
        <v>89.34</v>
      </c>
      <c r="N147" s="570"/>
      <c r="O147" s="570"/>
      <c r="S147" s="328"/>
      <c r="T147" s="328"/>
      <c r="U147" s="328"/>
      <c r="V147" s="328"/>
      <c r="W147" s="328"/>
      <c r="X147" s="328"/>
      <c r="Y147" s="328"/>
      <c r="Z147" s="328"/>
      <c r="AA147" s="414"/>
      <c r="AB147" s="328"/>
      <c r="AC147" s="407"/>
      <c r="AD147" s="407"/>
    </row>
    <row r="148" spans="1:30" x14ac:dyDescent="0.3">
      <c r="A148" s="328"/>
      <c r="B148" s="328"/>
      <c r="F148" s="328"/>
      <c r="G148" s="328"/>
      <c r="H148" s="568" t="s">
        <v>838</v>
      </c>
      <c r="I148" s="569">
        <v>-7.1260000000000003</v>
      </c>
      <c r="J148" s="328"/>
      <c r="K148" s="568" t="s">
        <v>838</v>
      </c>
      <c r="L148" s="569">
        <v>170.33</v>
      </c>
      <c r="N148" s="570"/>
      <c r="O148" s="570"/>
      <c r="S148" s="328"/>
      <c r="T148" s="328"/>
      <c r="U148" s="328"/>
      <c r="V148" s="328"/>
      <c r="W148" s="328"/>
      <c r="X148" s="328"/>
      <c r="Y148" s="328"/>
      <c r="Z148" s="328"/>
      <c r="AA148" s="414"/>
      <c r="AB148" s="328"/>
      <c r="AC148" s="407"/>
      <c r="AD148" s="407"/>
    </row>
    <row r="149" spans="1:30" x14ac:dyDescent="0.3">
      <c r="F149" s="328"/>
      <c r="G149" s="328"/>
      <c r="H149" s="568" t="s">
        <v>839</v>
      </c>
      <c r="I149" s="569">
        <v>-0.33400000000000002</v>
      </c>
      <c r="J149" s="328"/>
      <c r="K149" s="568" t="s">
        <v>839</v>
      </c>
      <c r="L149" s="569">
        <v>120.36</v>
      </c>
      <c r="N149" s="570"/>
      <c r="O149" s="570"/>
      <c r="S149" s="328"/>
      <c r="T149" s="328"/>
      <c r="U149" s="328"/>
      <c r="V149" s="328"/>
      <c r="W149" s="328"/>
      <c r="X149" s="328"/>
      <c r="Y149" s="328"/>
      <c r="Z149" s="328"/>
      <c r="AA149" s="414"/>
      <c r="AB149" s="328"/>
      <c r="AC149" s="407"/>
      <c r="AD149" s="407"/>
    </row>
    <row r="150" spans="1:30" x14ac:dyDescent="0.3">
      <c r="F150" s="328"/>
      <c r="G150" s="328"/>
      <c r="H150" s="568" t="s">
        <v>840</v>
      </c>
      <c r="I150" s="569">
        <v>2.105</v>
      </c>
      <c r="J150" s="328"/>
      <c r="K150" s="568" t="s">
        <v>840</v>
      </c>
      <c r="L150" s="569">
        <v>95.55</v>
      </c>
      <c r="N150" s="570"/>
      <c r="O150" s="570"/>
      <c r="S150" s="328"/>
      <c r="T150" s="328"/>
      <c r="U150" s="328"/>
      <c r="V150" s="328"/>
      <c r="W150" s="328"/>
      <c r="X150" s="328"/>
      <c r="Y150" s="328"/>
      <c r="Z150" s="328"/>
      <c r="AA150" s="414"/>
      <c r="AB150" s="328"/>
      <c r="AC150" s="407"/>
      <c r="AD150" s="407"/>
    </row>
    <row r="151" spans="1:30" x14ac:dyDescent="0.3">
      <c r="F151" s="328"/>
      <c r="G151" s="328"/>
      <c r="H151" s="568" t="s">
        <v>550</v>
      </c>
      <c r="I151" s="569">
        <v>9.1649999999999991</v>
      </c>
      <c r="J151" s="328"/>
      <c r="K151" s="568" t="s">
        <v>550</v>
      </c>
      <c r="L151" s="569">
        <v>58.41</v>
      </c>
      <c r="N151" s="570"/>
      <c r="O151" s="570"/>
      <c r="S151" s="328"/>
      <c r="T151" s="328"/>
      <c r="U151" s="328"/>
      <c r="V151" s="328"/>
      <c r="W151" s="328"/>
      <c r="X151" s="328"/>
      <c r="Y151" s="328"/>
      <c r="Z151" s="328"/>
      <c r="AA151" s="414"/>
      <c r="AB151" s="328"/>
      <c r="AC151" s="407"/>
      <c r="AD151" s="407"/>
    </row>
    <row r="152" spans="1:30" x14ac:dyDescent="0.3">
      <c r="F152" s="328"/>
      <c r="G152" s="328"/>
      <c r="H152" s="568" t="s">
        <v>841</v>
      </c>
      <c r="I152" s="569">
        <v>-4.2549999999999999</v>
      </c>
      <c r="J152" s="328"/>
      <c r="K152" s="568" t="s">
        <v>841</v>
      </c>
      <c r="L152" s="569">
        <v>157.79</v>
      </c>
      <c r="N152" s="570"/>
      <c r="O152" s="570"/>
      <c r="S152" s="328"/>
      <c r="T152" s="328"/>
      <c r="U152" s="328"/>
      <c r="V152" s="328"/>
      <c r="W152" s="328"/>
      <c r="X152" s="328"/>
      <c r="Y152" s="328"/>
      <c r="Z152" s="328"/>
      <c r="AA152" s="414"/>
      <c r="AB152" s="328"/>
      <c r="AC152" s="407"/>
      <c r="AD152" s="407"/>
    </row>
    <row r="153" spans="1:30" x14ac:dyDescent="0.3">
      <c r="F153" s="328"/>
      <c r="G153" s="328"/>
      <c r="H153" s="568" t="s">
        <v>842</v>
      </c>
      <c r="I153" s="569">
        <v>3.488</v>
      </c>
      <c r="J153" s="328"/>
      <c r="K153" s="568" t="s">
        <v>842</v>
      </c>
      <c r="L153" s="569">
        <v>79.760000000000005</v>
      </c>
      <c r="N153" s="570"/>
      <c r="O153" s="570"/>
      <c r="S153" s="328"/>
      <c r="T153" s="328"/>
      <c r="U153" s="328"/>
      <c r="V153" s="328"/>
      <c r="W153" s="328"/>
      <c r="X153" s="328"/>
      <c r="Y153" s="328"/>
      <c r="Z153" s="328"/>
      <c r="AA153" s="414"/>
      <c r="AB153" s="328"/>
      <c r="AC153" s="407"/>
      <c r="AD153" s="407"/>
    </row>
    <row r="154" spans="1:30" x14ac:dyDescent="0.3">
      <c r="F154" s="328"/>
      <c r="G154" s="328"/>
      <c r="H154" s="568" t="s">
        <v>843</v>
      </c>
      <c r="I154" s="569">
        <v>-0.39900000000000002</v>
      </c>
      <c r="J154" s="328"/>
      <c r="K154" s="568" t="s">
        <v>843</v>
      </c>
      <c r="L154" s="569">
        <v>100.34</v>
      </c>
      <c r="N154" s="570"/>
      <c r="O154" s="570"/>
      <c r="S154" s="328"/>
      <c r="T154" s="328"/>
      <c r="U154" s="328"/>
      <c r="V154" s="328"/>
      <c r="W154" s="328"/>
      <c r="X154" s="328"/>
      <c r="Y154" s="328"/>
      <c r="Z154" s="328"/>
      <c r="AA154" s="414"/>
      <c r="AB154" s="328"/>
      <c r="AC154" s="407"/>
      <c r="AD154" s="407"/>
    </row>
    <row r="155" spans="1:30" x14ac:dyDescent="0.3">
      <c r="F155" s="328"/>
      <c r="G155" s="328"/>
      <c r="H155" s="568" t="s">
        <v>592</v>
      </c>
      <c r="I155" s="569">
        <v>5.6589999999999998</v>
      </c>
      <c r="J155" s="328"/>
      <c r="K155" s="568" t="s">
        <v>592</v>
      </c>
      <c r="L155" s="569">
        <v>75.56</v>
      </c>
      <c r="N155" s="570"/>
      <c r="O155" s="570"/>
      <c r="S155" s="328"/>
      <c r="T155" s="328"/>
      <c r="U155" s="328"/>
      <c r="V155" s="328"/>
      <c r="W155" s="328"/>
      <c r="X155" s="328"/>
      <c r="Y155" s="328"/>
      <c r="Z155" s="328"/>
      <c r="AA155" s="414"/>
      <c r="AB155" s="328"/>
      <c r="AC155" s="407"/>
      <c r="AD155" s="407"/>
    </row>
    <row r="156" spans="1:30" x14ac:dyDescent="0.3">
      <c r="F156" s="328"/>
      <c r="G156" s="328"/>
      <c r="H156" s="568" t="s">
        <v>844</v>
      </c>
      <c r="I156" s="569">
        <v>-2.226</v>
      </c>
      <c r="J156" s="328"/>
      <c r="K156" s="568" t="s">
        <v>844</v>
      </c>
      <c r="L156" s="569">
        <v>148.71</v>
      </c>
      <c r="N156" s="570"/>
      <c r="O156" s="570"/>
      <c r="S156" s="328"/>
      <c r="T156" s="328"/>
      <c r="U156" s="328"/>
      <c r="V156" s="328"/>
      <c r="W156" s="328"/>
      <c r="X156" s="328"/>
      <c r="Y156" s="328"/>
      <c r="Z156" s="328"/>
      <c r="AA156" s="414"/>
      <c r="AB156" s="328"/>
      <c r="AC156" s="407"/>
      <c r="AD156" s="407"/>
    </row>
    <row r="157" spans="1:30" x14ac:dyDescent="0.3">
      <c r="F157" s="328"/>
      <c r="G157" s="328"/>
      <c r="H157" s="568" t="s">
        <v>845</v>
      </c>
      <c r="I157" s="569">
        <v>-1.34</v>
      </c>
      <c r="J157" s="328"/>
      <c r="K157" s="568" t="s">
        <v>845</v>
      </c>
      <c r="L157" s="569">
        <v>126.65</v>
      </c>
      <c r="N157" s="570"/>
      <c r="O157" s="570"/>
      <c r="S157" s="328"/>
      <c r="T157" s="328"/>
      <c r="U157" s="328"/>
      <c r="V157" s="328"/>
      <c r="W157" s="328"/>
      <c r="X157" s="328"/>
      <c r="Y157" s="328"/>
      <c r="Z157" s="328"/>
      <c r="AA157" s="414"/>
      <c r="AB157" s="328"/>
      <c r="AC157" s="407"/>
      <c r="AD157" s="407"/>
    </row>
    <row r="158" spans="1:30" x14ac:dyDescent="0.3">
      <c r="F158" s="328"/>
      <c r="G158" s="328"/>
      <c r="H158" s="568" t="s">
        <v>846</v>
      </c>
      <c r="I158" s="569">
        <v>-2.8340000000000001</v>
      </c>
      <c r="J158" s="328"/>
      <c r="K158" s="568" t="s">
        <v>846</v>
      </c>
      <c r="L158" s="569">
        <v>185.07</v>
      </c>
      <c r="N158" s="570"/>
      <c r="O158" s="570"/>
      <c r="S158" s="328"/>
      <c r="T158" s="328"/>
      <c r="U158" s="328"/>
      <c r="V158" s="328"/>
      <c r="W158" s="328"/>
      <c r="X158" s="328"/>
      <c r="Y158" s="328"/>
      <c r="Z158" s="328"/>
      <c r="AA158" s="414"/>
      <c r="AB158" s="328"/>
      <c r="AC158" s="407"/>
      <c r="AD158" s="407"/>
    </row>
    <row r="159" spans="1:30" x14ac:dyDescent="0.3">
      <c r="F159" s="328"/>
      <c r="G159" s="328"/>
      <c r="H159" s="568" t="s">
        <v>847</v>
      </c>
      <c r="I159" s="569">
        <v>-5.2969999999999997</v>
      </c>
      <c r="J159" s="328"/>
      <c r="K159" s="568" t="s">
        <v>847</v>
      </c>
      <c r="L159" s="569">
        <v>177.22</v>
      </c>
      <c r="N159" s="570"/>
      <c r="O159" s="570"/>
      <c r="S159" s="328"/>
      <c r="T159" s="328"/>
      <c r="U159" s="328"/>
      <c r="V159" s="328"/>
      <c r="W159" s="328"/>
      <c r="X159" s="328"/>
      <c r="Y159" s="328"/>
      <c r="Z159" s="328"/>
      <c r="AA159" s="414"/>
      <c r="AB159" s="328"/>
      <c r="AC159" s="407"/>
      <c r="AD159" s="407"/>
    </row>
    <row r="160" spans="1:30" x14ac:dyDescent="0.3">
      <c r="F160" s="328"/>
      <c r="G160" s="328"/>
      <c r="H160" s="568" t="s">
        <v>848</v>
      </c>
      <c r="I160" s="569">
        <v>2.9870000000000001</v>
      </c>
      <c r="J160" s="328"/>
      <c r="K160" s="568" t="s">
        <v>848</v>
      </c>
      <c r="L160" s="569">
        <v>73.62</v>
      </c>
      <c r="N160" s="570"/>
      <c r="O160" s="570"/>
      <c r="S160" s="328"/>
      <c r="T160" s="328"/>
      <c r="U160" s="328"/>
      <c r="V160" s="328"/>
      <c r="W160" s="328"/>
      <c r="X160" s="328"/>
      <c r="Y160" s="328"/>
      <c r="Z160" s="328"/>
      <c r="AA160" s="414"/>
      <c r="AB160" s="328"/>
      <c r="AC160" s="407"/>
      <c r="AD160" s="407"/>
    </row>
    <row r="161" spans="6:30" x14ac:dyDescent="0.3">
      <c r="F161" s="328"/>
      <c r="G161" s="328"/>
      <c r="H161" s="568" t="s">
        <v>849</v>
      </c>
      <c r="I161" s="569">
        <v>-1.448</v>
      </c>
      <c r="J161" s="328"/>
      <c r="K161" s="568" t="s">
        <v>849</v>
      </c>
      <c r="L161" s="569">
        <v>111.57</v>
      </c>
      <c r="N161" s="570"/>
      <c r="O161" s="570"/>
      <c r="S161" s="328"/>
      <c r="T161" s="328"/>
      <c r="U161" s="328"/>
      <c r="V161" s="328"/>
      <c r="W161" s="328"/>
      <c r="X161" s="328"/>
      <c r="Y161" s="328"/>
      <c r="Z161" s="328"/>
      <c r="AA161" s="414"/>
      <c r="AB161" s="328"/>
      <c r="AC161" s="407"/>
      <c r="AD161" s="407"/>
    </row>
    <row r="162" spans="6:30" x14ac:dyDescent="0.3">
      <c r="F162" s="328"/>
      <c r="G162" s="328"/>
      <c r="H162" s="568" t="s">
        <v>850</v>
      </c>
      <c r="I162" s="569">
        <v>-1.4079999999999999</v>
      </c>
      <c r="J162" s="328"/>
      <c r="K162" s="568" t="s">
        <v>850</v>
      </c>
      <c r="L162" s="569">
        <v>109.35</v>
      </c>
      <c r="N162" s="570"/>
      <c r="O162" s="570"/>
      <c r="S162" s="328"/>
      <c r="T162" s="328"/>
      <c r="U162" s="328"/>
      <c r="V162" s="328"/>
      <c r="W162" s="328"/>
      <c r="X162" s="328"/>
      <c r="Y162" s="328"/>
      <c r="Z162" s="328"/>
      <c r="AA162" s="414"/>
      <c r="AB162" s="328"/>
      <c r="AC162" s="407"/>
      <c r="AD162" s="407"/>
    </row>
    <row r="163" spans="6:30" x14ac:dyDescent="0.3">
      <c r="F163" s="328"/>
      <c r="G163" s="328"/>
      <c r="H163" s="568" t="s">
        <v>851</v>
      </c>
      <c r="I163" s="569">
        <v>-2.2559999999999998</v>
      </c>
      <c r="J163" s="328"/>
      <c r="K163" s="568" t="s">
        <v>851</v>
      </c>
      <c r="L163" s="569">
        <v>123.43</v>
      </c>
      <c r="N163" s="570"/>
      <c r="O163" s="570"/>
      <c r="S163" s="328"/>
      <c r="T163" s="328"/>
      <c r="U163" s="328"/>
      <c r="V163" s="328"/>
      <c r="W163" s="328"/>
      <c r="X163" s="328"/>
      <c r="Y163" s="328"/>
      <c r="Z163" s="328"/>
      <c r="AA163" s="414"/>
      <c r="AB163" s="328"/>
      <c r="AC163" s="407"/>
      <c r="AD163" s="407"/>
    </row>
    <row r="164" spans="6:30" x14ac:dyDescent="0.3">
      <c r="F164" s="328"/>
      <c r="G164" s="328"/>
      <c r="H164" s="328"/>
      <c r="I164" s="328"/>
      <c r="J164" s="328"/>
      <c r="K164" s="328"/>
      <c r="L164" s="328"/>
      <c r="M164" s="328"/>
      <c r="N164" s="328"/>
      <c r="O164" s="328"/>
      <c r="S164" s="328"/>
      <c r="T164" s="328"/>
      <c r="U164" s="328"/>
      <c r="V164" s="328"/>
      <c r="W164" s="328"/>
      <c r="X164" s="328"/>
      <c r="Y164" s="328"/>
      <c r="Z164" s="328"/>
      <c r="AA164" s="414"/>
      <c r="AB164" s="328"/>
      <c r="AC164" s="407"/>
      <c r="AD164" s="407"/>
    </row>
    <row r="165" spans="6:30" x14ac:dyDescent="0.3">
      <c r="F165" s="328"/>
      <c r="G165" s="328"/>
      <c r="H165" s="328"/>
      <c r="I165" s="328"/>
      <c r="J165" s="328"/>
      <c r="K165" s="328"/>
      <c r="L165" s="328"/>
      <c r="M165" s="328"/>
      <c r="N165" s="328"/>
      <c r="O165" s="328"/>
      <c r="P165" s="328"/>
      <c r="Q165" s="328"/>
      <c r="R165" s="328"/>
      <c r="S165" s="328"/>
      <c r="T165" s="328"/>
      <c r="U165" s="328"/>
      <c r="V165" s="328"/>
      <c r="W165" s="328"/>
      <c r="X165" s="328"/>
      <c r="Y165" s="328"/>
      <c r="Z165" s="328"/>
      <c r="AA165" s="328"/>
      <c r="AB165" s="328"/>
      <c r="AC165" s="328"/>
      <c r="AD165" s="328"/>
    </row>
    <row r="166" spans="6:30" x14ac:dyDescent="0.3">
      <c r="F166" s="328"/>
      <c r="G166" s="328"/>
      <c r="H166" s="328"/>
      <c r="I166" s="328"/>
      <c r="J166" s="328"/>
      <c r="K166" s="328"/>
      <c r="L166" s="328"/>
      <c r="M166" s="328"/>
      <c r="N166" s="328"/>
      <c r="O166" s="328"/>
      <c r="P166" s="328"/>
      <c r="Q166" s="328"/>
      <c r="R166" s="328"/>
      <c r="S166" s="328"/>
      <c r="T166" s="328"/>
      <c r="U166" s="328"/>
      <c r="V166" s="328"/>
      <c r="W166" s="328"/>
      <c r="X166" s="328"/>
      <c r="Y166" s="328"/>
      <c r="Z166" s="328"/>
      <c r="AA166" s="328"/>
      <c r="AB166" s="328"/>
      <c r="AC166" s="328"/>
      <c r="AD166" s="328"/>
    </row>
    <row r="167" spans="6:30" x14ac:dyDescent="0.3">
      <c r="H167" s="328"/>
      <c r="I167" s="328"/>
      <c r="J167" s="328"/>
      <c r="K167" s="328"/>
      <c r="L167" s="328"/>
      <c r="M167" s="328"/>
      <c r="N167" s="328"/>
      <c r="O167" s="328"/>
      <c r="P167" s="328"/>
      <c r="Q167" s="328"/>
      <c r="R167" s="328"/>
      <c r="S167" s="328"/>
      <c r="T167" s="328"/>
      <c r="U167" s="328"/>
      <c r="V167" s="328"/>
      <c r="W167" s="328"/>
      <c r="X167" s="328"/>
      <c r="Y167" s="328"/>
      <c r="Z167" s="328"/>
      <c r="AA167" s="328"/>
      <c r="AB167" s="328"/>
      <c r="AC167" s="328"/>
      <c r="AD167" s="328"/>
    </row>
    <row r="168" spans="6:30" x14ac:dyDescent="0.3">
      <c r="H168" s="328"/>
      <c r="I168" s="328"/>
      <c r="J168" s="328"/>
      <c r="K168" s="328"/>
      <c r="L168" s="328"/>
      <c r="M168" s="328"/>
      <c r="N168" s="328"/>
      <c r="O168" s="328"/>
      <c r="P168" s="328"/>
      <c r="Q168" s="328"/>
      <c r="R168" s="328"/>
      <c r="S168" s="328"/>
      <c r="T168" s="328"/>
      <c r="U168" s="328"/>
      <c r="V168" s="328"/>
      <c r="W168" s="328"/>
      <c r="X168" s="328"/>
      <c r="Y168" s="328"/>
      <c r="Z168" s="328"/>
      <c r="AA168" s="328"/>
      <c r="AB168" s="328"/>
      <c r="AC168" s="328"/>
      <c r="AD168" s="328"/>
    </row>
    <row r="169" spans="6:30" x14ac:dyDescent="0.3">
      <c r="H169" s="328"/>
      <c r="I169" s="328"/>
      <c r="J169" s="328"/>
      <c r="K169" s="328"/>
      <c r="L169" s="328"/>
      <c r="M169" s="328"/>
      <c r="N169" s="328"/>
      <c r="O169" s="328"/>
      <c r="P169" s="328"/>
      <c r="Q169" s="328"/>
      <c r="R169" s="328"/>
      <c r="S169" s="328"/>
      <c r="T169" s="328"/>
      <c r="U169" s="328"/>
      <c r="V169" s="328"/>
      <c r="W169" s="328"/>
      <c r="X169" s="328"/>
      <c r="Y169" s="328"/>
      <c r="Z169" s="328"/>
      <c r="AA169" s="328"/>
      <c r="AB169" s="328"/>
      <c r="AC169" s="328"/>
      <c r="AD169" s="328"/>
    </row>
    <row r="170" spans="6:30" x14ac:dyDescent="0.3">
      <c r="H170" s="328"/>
      <c r="I170" s="328"/>
      <c r="J170" s="328"/>
      <c r="K170" s="328"/>
      <c r="L170" s="328"/>
      <c r="M170" s="328"/>
      <c r="N170" s="328"/>
      <c r="O170" s="328"/>
      <c r="P170" s="328"/>
      <c r="Q170" s="328"/>
      <c r="R170" s="328"/>
      <c r="S170" s="328"/>
      <c r="T170" s="328"/>
      <c r="U170" s="328"/>
      <c r="V170" s="328"/>
      <c r="W170" s="328"/>
      <c r="X170" s="328"/>
      <c r="Y170" s="328"/>
      <c r="Z170" s="328"/>
      <c r="AA170" s="328"/>
      <c r="AB170" s="328"/>
      <c r="AC170" s="328"/>
      <c r="AD170" s="328"/>
    </row>
    <row r="171" spans="6:30" x14ac:dyDescent="0.3">
      <c r="H171" s="328"/>
      <c r="I171" s="328"/>
      <c r="J171" s="328"/>
      <c r="K171" s="328"/>
      <c r="L171" s="328"/>
      <c r="M171" s="328"/>
      <c r="N171" s="328"/>
      <c r="O171" s="328"/>
      <c r="P171" s="328"/>
      <c r="Q171" s="328"/>
      <c r="R171" s="328"/>
      <c r="S171" s="328"/>
      <c r="T171" s="328"/>
      <c r="U171" s="328"/>
      <c r="V171" s="328"/>
      <c r="W171" s="328"/>
      <c r="X171" s="328"/>
      <c r="Y171" s="328"/>
      <c r="Z171" s="328"/>
      <c r="AA171" s="328"/>
      <c r="AB171" s="328"/>
      <c r="AC171" s="328"/>
      <c r="AD171" s="328"/>
    </row>
    <row r="172" spans="6:30" x14ac:dyDescent="0.3">
      <c r="H172" s="328"/>
      <c r="I172" s="328"/>
      <c r="J172" s="328"/>
      <c r="K172" s="328"/>
      <c r="L172" s="328"/>
      <c r="M172" s="328"/>
      <c r="N172" s="328"/>
      <c r="O172" s="328"/>
      <c r="P172" s="328"/>
      <c r="Q172" s="328"/>
      <c r="R172" s="328"/>
      <c r="S172" s="328"/>
      <c r="T172" s="328"/>
      <c r="U172" s="328"/>
      <c r="V172" s="328"/>
      <c r="W172" s="328"/>
      <c r="X172" s="328"/>
      <c r="Y172" s="328"/>
      <c r="Z172" s="328"/>
      <c r="AA172" s="328"/>
      <c r="AB172" s="328"/>
      <c r="AC172" s="328"/>
      <c r="AD172" s="328"/>
    </row>
    <row r="173" spans="6:30" x14ac:dyDescent="0.3">
      <c r="H173" s="328"/>
      <c r="I173" s="328"/>
      <c r="J173" s="328"/>
      <c r="K173" s="328"/>
      <c r="L173" s="328"/>
      <c r="M173" s="328"/>
      <c r="N173" s="328"/>
      <c r="O173" s="328"/>
      <c r="P173" s="328"/>
      <c r="Q173" s="328"/>
      <c r="R173" s="328"/>
      <c r="S173" s="328"/>
      <c r="T173" s="328"/>
      <c r="U173" s="328"/>
      <c r="V173" s="328"/>
      <c r="W173" s="328"/>
      <c r="X173" s="328"/>
      <c r="Y173" s="328"/>
      <c r="Z173" s="328"/>
      <c r="AA173" s="328"/>
      <c r="AB173" s="328"/>
      <c r="AC173" s="328"/>
      <c r="AD173" s="328"/>
    </row>
    <row r="174" spans="6:30" x14ac:dyDescent="0.3">
      <c r="H174" s="328"/>
      <c r="I174" s="328"/>
      <c r="J174" s="328"/>
      <c r="K174" s="328"/>
      <c r="L174" s="328"/>
      <c r="M174" s="328"/>
      <c r="N174" s="328"/>
      <c r="O174" s="328"/>
      <c r="P174" s="328"/>
      <c r="Q174" s="328"/>
      <c r="R174" s="328"/>
      <c r="S174" s="328"/>
      <c r="T174" s="328"/>
      <c r="U174" s="328"/>
      <c r="V174" s="328"/>
      <c r="W174" s="328"/>
      <c r="X174" s="328"/>
      <c r="Y174" s="328"/>
      <c r="Z174" s="328"/>
      <c r="AA174" s="328"/>
      <c r="AB174" s="328"/>
      <c r="AC174" s="328"/>
      <c r="AD174" s="328"/>
    </row>
    <row r="175" spans="6:30" x14ac:dyDescent="0.3">
      <c r="H175" s="328"/>
      <c r="I175" s="328"/>
      <c r="J175" s="328"/>
      <c r="K175" s="328"/>
      <c r="L175" s="328"/>
      <c r="M175" s="328"/>
      <c r="N175" s="328"/>
      <c r="O175" s="328"/>
      <c r="P175" s="328"/>
      <c r="Q175" s="328"/>
      <c r="R175" s="328"/>
      <c r="S175" s="328"/>
      <c r="T175" s="328"/>
      <c r="U175" s="328"/>
      <c r="V175" s="328"/>
      <c r="W175" s="328"/>
      <c r="X175" s="328"/>
      <c r="Y175" s="328"/>
      <c r="Z175" s="328"/>
      <c r="AA175" s="328"/>
      <c r="AB175" s="328"/>
      <c r="AC175" s="328"/>
      <c r="AD175" s="328"/>
    </row>
    <row r="176" spans="6:30" x14ac:dyDescent="0.3">
      <c r="H176" s="328"/>
      <c r="I176" s="328"/>
      <c r="J176" s="328"/>
      <c r="K176" s="328"/>
      <c r="L176" s="328"/>
      <c r="M176" s="328"/>
      <c r="N176" s="328"/>
      <c r="O176" s="328"/>
      <c r="P176" s="328"/>
      <c r="Q176" s="328"/>
      <c r="R176" s="328"/>
      <c r="S176" s="328"/>
      <c r="T176" s="328"/>
      <c r="U176" s="328"/>
      <c r="V176" s="328"/>
      <c r="W176" s="328"/>
      <c r="X176" s="328"/>
      <c r="Y176" s="328"/>
      <c r="Z176" s="328"/>
      <c r="AA176" s="328"/>
      <c r="AB176" s="328"/>
      <c r="AC176" s="328"/>
      <c r="AD176" s="328"/>
    </row>
    <row r="177" spans="8:30" x14ac:dyDescent="0.3">
      <c r="H177" s="328"/>
      <c r="I177" s="328"/>
      <c r="J177" s="328"/>
      <c r="K177" s="328"/>
      <c r="L177" s="328"/>
      <c r="M177" s="328"/>
      <c r="N177" s="328"/>
      <c r="O177" s="328"/>
      <c r="P177" s="328"/>
      <c r="Q177" s="328"/>
      <c r="R177" s="328"/>
      <c r="S177" s="328"/>
      <c r="T177" s="328"/>
      <c r="U177" s="328"/>
      <c r="V177" s="328"/>
      <c r="W177" s="328"/>
      <c r="X177" s="328"/>
      <c r="Y177" s="328"/>
      <c r="Z177" s="328"/>
      <c r="AA177" s="328"/>
      <c r="AB177" s="328"/>
      <c r="AC177" s="328"/>
      <c r="AD177" s="328"/>
    </row>
    <row r="178" spans="8:30" x14ac:dyDescent="0.3">
      <c r="H178" s="328"/>
      <c r="I178" s="328"/>
      <c r="J178" s="328"/>
      <c r="K178" s="328"/>
      <c r="L178" s="328"/>
      <c r="M178" s="328"/>
      <c r="N178" s="328"/>
      <c r="O178" s="328"/>
      <c r="P178" s="328"/>
      <c r="Q178" s="328"/>
      <c r="R178" s="328"/>
      <c r="S178" s="328"/>
      <c r="T178" s="328"/>
      <c r="U178" s="328"/>
      <c r="V178" s="328"/>
      <c r="W178" s="328"/>
      <c r="X178" s="328"/>
      <c r="Y178" s="328"/>
      <c r="Z178" s="328"/>
      <c r="AA178" s="328"/>
      <c r="AB178" s="328"/>
      <c r="AC178" s="328"/>
      <c r="AD178" s="328"/>
    </row>
    <row r="179" spans="8:30" x14ac:dyDescent="0.3">
      <c r="H179" s="328"/>
      <c r="I179" s="328"/>
      <c r="J179" s="328"/>
      <c r="K179" s="328"/>
      <c r="L179" s="328"/>
      <c r="M179" s="328"/>
      <c r="N179" s="328"/>
      <c r="O179" s="328"/>
      <c r="P179" s="328"/>
      <c r="Q179" s="328"/>
      <c r="R179" s="328"/>
      <c r="S179" s="328"/>
      <c r="T179" s="328"/>
      <c r="U179" s="328"/>
      <c r="V179" s="328"/>
      <c r="W179" s="328"/>
      <c r="X179" s="328"/>
      <c r="Y179" s="328"/>
      <c r="Z179" s="328"/>
      <c r="AA179" s="328"/>
      <c r="AB179" s="328"/>
      <c r="AC179" s="328"/>
      <c r="AD179" s="328"/>
    </row>
    <row r="180" spans="8:30" x14ac:dyDescent="0.3">
      <c r="H180" s="328"/>
      <c r="I180" s="328"/>
      <c r="J180" s="328"/>
      <c r="K180" s="328"/>
      <c r="L180" s="328"/>
      <c r="M180" s="328"/>
      <c r="N180" s="328"/>
      <c r="O180" s="328"/>
      <c r="P180" s="328"/>
      <c r="Q180" s="328"/>
      <c r="R180" s="328"/>
      <c r="S180" s="328"/>
      <c r="T180" s="328"/>
      <c r="U180" s="328"/>
      <c r="V180" s="328"/>
      <c r="W180" s="328"/>
      <c r="X180" s="328"/>
      <c r="Y180" s="328"/>
      <c r="Z180" s="328"/>
      <c r="AA180" s="328"/>
      <c r="AB180" s="328"/>
      <c r="AC180" s="328"/>
      <c r="AD180" s="328"/>
    </row>
    <row r="181" spans="8:30" x14ac:dyDescent="0.3">
      <c r="H181" s="328"/>
      <c r="I181" s="328"/>
      <c r="J181" s="328"/>
      <c r="K181" s="328"/>
      <c r="L181" s="328"/>
      <c r="M181" s="328"/>
      <c r="N181" s="328"/>
      <c r="O181" s="328"/>
      <c r="P181" s="328"/>
      <c r="Q181" s="328"/>
      <c r="R181" s="328"/>
      <c r="S181" s="328"/>
      <c r="T181" s="328"/>
      <c r="U181" s="328"/>
      <c r="V181" s="328"/>
      <c r="W181" s="328"/>
      <c r="X181" s="328"/>
      <c r="Y181" s="328"/>
      <c r="Z181" s="328"/>
      <c r="AA181" s="328"/>
      <c r="AB181" s="328"/>
      <c r="AC181" s="328"/>
      <c r="AD181" s="328"/>
    </row>
    <row r="182" spans="8:30" x14ac:dyDescent="0.3">
      <c r="H182" s="328"/>
      <c r="I182" s="328"/>
      <c r="J182" s="328"/>
      <c r="K182" s="328"/>
      <c r="L182" s="328"/>
      <c r="M182" s="328"/>
      <c r="N182" s="328"/>
      <c r="O182" s="328"/>
      <c r="P182" s="328"/>
      <c r="Q182" s="328"/>
      <c r="R182" s="328"/>
      <c r="S182" s="328"/>
      <c r="T182" s="328"/>
      <c r="U182" s="328"/>
      <c r="V182" s="328"/>
      <c r="W182" s="328"/>
      <c r="X182" s="328"/>
      <c r="Y182" s="328"/>
      <c r="Z182" s="328"/>
      <c r="AA182" s="328"/>
      <c r="AB182" s="328"/>
      <c r="AC182" s="328"/>
      <c r="AD182" s="328"/>
    </row>
    <row r="183" spans="8:30" x14ac:dyDescent="0.3">
      <c r="H183" s="328"/>
      <c r="I183" s="328"/>
      <c r="J183" s="328"/>
      <c r="K183" s="328"/>
      <c r="L183" s="328"/>
      <c r="M183" s="328"/>
      <c r="N183" s="328"/>
      <c r="O183" s="328"/>
      <c r="P183" s="328"/>
      <c r="Q183" s="328"/>
      <c r="R183" s="328"/>
      <c r="S183" s="328"/>
      <c r="T183" s="328"/>
      <c r="U183" s="328"/>
      <c r="V183" s="328"/>
      <c r="W183" s="328"/>
      <c r="X183" s="328"/>
      <c r="Y183" s="328"/>
      <c r="Z183" s="328"/>
      <c r="AA183" s="328"/>
      <c r="AB183" s="328"/>
      <c r="AC183" s="328"/>
      <c r="AD183" s="328"/>
    </row>
    <row r="184" spans="8:30" x14ac:dyDescent="0.3">
      <c r="H184" s="328"/>
      <c r="I184" s="328"/>
      <c r="J184" s="328"/>
      <c r="K184" s="328"/>
      <c r="L184" s="328"/>
      <c r="M184" s="328"/>
      <c r="N184" s="328"/>
      <c r="O184" s="328"/>
      <c r="P184" s="328"/>
      <c r="Q184" s="328"/>
      <c r="R184" s="328"/>
      <c r="S184" s="328"/>
      <c r="T184" s="328"/>
      <c r="U184" s="328"/>
      <c r="V184" s="328"/>
      <c r="W184" s="328"/>
      <c r="X184" s="328"/>
      <c r="Y184" s="328"/>
      <c r="Z184" s="328"/>
      <c r="AA184" s="328"/>
      <c r="AB184" s="328"/>
      <c r="AC184" s="328"/>
      <c r="AD184" s="328"/>
    </row>
    <row r="185" spans="8:30" x14ac:dyDescent="0.3">
      <c r="H185" s="328"/>
      <c r="I185" s="328"/>
      <c r="J185" s="328"/>
      <c r="K185" s="328"/>
      <c r="L185" s="328"/>
      <c r="M185" s="328"/>
      <c r="N185" s="328"/>
      <c r="O185" s="328"/>
      <c r="P185" s="328"/>
      <c r="Q185" s="328"/>
      <c r="R185" s="328"/>
      <c r="S185" s="328"/>
      <c r="T185" s="328"/>
      <c r="U185" s="328"/>
      <c r="V185" s="328"/>
      <c r="W185" s="328"/>
      <c r="X185" s="328"/>
      <c r="Y185" s="328"/>
      <c r="Z185" s="328"/>
      <c r="AA185" s="328"/>
      <c r="AB185" s="328"/>
      <c r="AC185" s="328"/>
      <c r="AD185" s="328"/>
    </row>
    <row r="186" spans="8:30" x14ac:dyDescent="0.3">
      <c r="H186" s="328"/>
      <c r="I186" s="328"/>
      <c r="J186" s="328"/>
      <c r="K186" s="328"/>
      <c r="L186" s="328"/>
      <c r="M186" s="328"/>
      <c r="N186" s="328"/>
      <c r="O186" s="328"/>
      <c r="P186" s="328"/>
      <c r="Q186" s="328"/>
      <c r="R186" s="328"/>
      <c r="S186" s="328"/>
      <c r="T186" s="328"/>
      <c r="U186" s="328"/>
      <c r="V186" s="328"/>
      <c r="W186" s="328"/>
      <c r="X186" s="328"/>
      <c r="Y186" s="328"/>
      <c r="Z186" s="328"/>
      <c r="AA186" s="328"/>
      <c r="AB186" s="328"/>
      <c r="AC186" s="328"/>
      <c r="AD186" s="328"/>
    </row>
    <row r="187" spans="8:30" x14ac:dyDescent="0.3">
      <c r="H187" s="328"/>
      <c r="I187" s="328"/>
      <c r="J187" s="328"/>
      <c r="K187" s="328"/>
      <c r="L187" s="328"/>
      <c r="M187" s="328"/>
      <c r="N187" s="328"/>
      <c r="O187" s="328"/>
      <c r="P187" s="328"/>
      <c r="Q187" s="328"/>
      <c r="R187" s="328"/>
      <c r="S187" s="328"/>
      <c r="T187" s="328"/>
      <c r="U187" s="328"/>
      <c r="V187" s="328"/>
      <c r="W187" s="328"/>
      <c r="X187" s="328"/>
      <c r="Y187" s="328"/>
      <c r="Z187" s="328"/>
      <c r="AA187" s="328"/>
      <c r="AB187" s="328"/>
      <c r="AC187" s="328"/>
      <c r="AD187" s="328"/>
    </row>
    <row r="188" spans="8:30" x14ac:dyDescent="0.3">
      <c r="H188" s="328"/>
      <c r="I188" s="328"/>
      <c r="J188" s="328"/>
      <c r="K188" s="328"/>
      <c r="L188" s="328"/>
      <c r="M188" s="328"/>
      <c r="N188" s="328"/>
      <c r="O188" s="328"/>
      <c r="P188" s="328"/>
      <c r="Q188" s="328"/>
      <c r="R188" s="328"/>
      <c r="S188" s="328"/>
      <c r="T188" s="328"/>
      <c r="U188" s="328"/>
      <c r="V188" s="328"/>
      <c r="W188" s="328"/>
      <c r="X188" s="328"/>
      <c r="Y188" s="328"/>
      <c r="Z188" s="328"/>
      <c r="AA188" s="328"/>
      <c r="AB188" s="328"/>
      <c r="AC188" s="328"/>
      <c r="AD188" s="328"/>
    </row>
    <row r="189" spans="8:30" x14ac:dyDescent="0.3">
      <c r="H189" s="328"/>
      <c r="I189" s="328"/>
      <c r="J189" s="328"/>
      <c r="K189" s="328"/>
      <c r="L189" s="328"/>
      <c r="M189" s="328"/>
      <c r="N189" s="328"/>
      <c r="O189" s="328"/>
      <c r="P189" s="328"/>
      <c r="Q189" s="328"/>
      <c r="R189" s="328"/>
      <c r="S189" s="328"/>
      <c r="T189" s="328"/>
      <c r="U189" s="328"/>
      <c r="V189" s="328"/>
      <c r="W189" s="328"/>
      <c r="X189" s="328"/>
      <c r="Y189" s="328"/>
      <c r="Z189" s="328"/>
      <c r="AA189" s="328"/>
      <c r="AB189" s="328"/>
      <c r="AC189" s="328"/>
      <c r="AD189" s="328"/>
    </row>
    <row r="190" spans="8:30" x14ac:dyDescent="0.3">
      <c r="H190" s="328"/>
      <c r="I190" s="328"/>
      <c r="J190" s="328"/>
      <c r="K190" s="328"/>
      <c r="L190" s="328"/>
      <c r="M190" s="328"/>
      <c r="N190" s="328"/>
      <c r="O190" s="328"/>
      <c r="P190" s="328"/>
      <c r="Q190" s="328"/>
      <c r="R190" s="328"/>
      <c r="S190" s="328"/>
      <c r="T190" s="328"/>
      <c r="U190" s="328"/>
      <c r="V190" s="328"/>
      <c r="W190" s="328"/>
      <c r="X190" s="328"/>
      <c r="Y190" s="328"/>
      <c r="Z190" s="328"/>
      <c r="AA190" s="328"/>
      <c r="AB190" s="328"/>
      <c r="AC190" s="328"/>
      <c r="AD190" s="328"/>
    </row>
    <row r="191" spans="8:30" x14ac:dyDescent="0.3">
      <c r="H191" s="328"/>
      <c r="I191" s="328"/>
      <c r="J191" s="328"/>
      <c r="K191" s="328"/>
      <c r="L191" s="328"/>
      <c r="M191" s="328"/>
      <c r="N191" s="328"/>
      <c r="O191" s="328"/>
      <c r="P191" s="328"/>
      <c r="Q191" s="328"/>
      <c r="R191" s="328"/>
      <c r="S191" s="328"/>
      <c r="T191" s="328"/>
      <c r="U191" s="328"/>
      <c r="V191" s="328"/>
      <c r="W191" s="328"/>
      <c r="X191" s="328"/>
      <c r="Y191" s="328"/>
      <c r="Z191" s="328"/>
      <c r="AA191" s="328"/>
      <c r="AB191" s="328"/>
      <c r="AC191" s="328"/>
      <c r="AD191" s="328"/>
    </row>
    <row r="192" spans="8:30" x14ac:dyDescent="0.3">
      <c r="H192" s="328"/>
      <c r="I192" s="328"/>
      <c r="J192" s="328"/>
      <c r="K192" s="328"/>
      <c r="L192" s="328"/>
      <c r="M192" s="328"/>
      <c r="N192" s="328"/>
      <c r="O192" s="328"/>
      <c r="P192" s="328"/>
      <c r="Q192" s="328"/>
      <c r="R192" s="328"/>
      <c r="S192" s="328"/>
      <c r="T192" s="328"/>
      <c r="U192" s="328"/>
      <c r="V192" s="328"/>
      <c r="W192" s="328"/>
      <c r="X192" s="328"/>
      <c r="Y192" s="328"/>
      <c r="Z192" s="328"/>
      <c r="AA192" s="328"/>
      <c r="AB192" s="328"/>
      <c r="AC192" s="328"/>
      <c r="AD192" s="328"/>
    </row>
    <row r="193" spans="8:30" x14ac:dyDescent="0.3">
      <c r="H193" s="328"/>
      <c r="I193" s="328"/>
      <c r="J193" s="328"/>
      <c r="K193" s="328"/>
      <c r="L193" s="328"/>
      <c r="M193" s="328"/>
      <c r="N193" s="328"/>
      <c r="O193" s="328"/>
      <c r="P193" s="328"/>
      <c r="Q193" s="328"/>
      <c r="R193" s="328"/>
      <c r="S193" s="328"/>
      <c r="T193" s="328"/>
      <c r="U193" s="328"/>
      <c r="V193" s="328"/>
      <c r="W193" s="328"/>
      <c r="X193" s="328"/>
      <c r="Y193" s="328"/>
      <c r="Z193" s="328"/>
      <c r="AA193" s="328"/>
      <c r="AB193" s="328"/>
      <c r="AC193" s="328"/>
      <c r="AD193" s="328"/>
    </row>
    <row r="194" spans="8:30" x14ac:dyDescent="0.3">
      <c r="H194" s="328"/>
      <c r="I194" s="328"/>
      <c r="J194" s="328"/>
      <c r="K194" s="328"/>
      <c r="L194" s="328"/>
      <c r="M194" s="328"/>
      <c r="N194" s="328"/>
      <c r="O194" s="328"/>
      <c r="P194" s="328"/>
      <c r="Q194" s="328"/>
      <c r="R194" s="328"/>
      <c r="S194" s="328"/>
      <c r="T194" s="328"/>
      <c r="U194" s="328"/>
      <c r="V194" s="328"/>
      <c r="W194" s="328"/>
      <c r="X194" s="328"/>
      <c r="Y194" s="328"/>
      <c r="Z194" s="328"/>
      <c r="AA194" s="328"/>
      <c r="AB194" s="328"/>
      <c r="AC194" s="328"/>
      <c r="AD194" s="328"/>
    </row>
    <row r="195" spans="8:30" x14ac:dyDescent="0.3">
      <c r="P195" s="328"/>
      <c r="Q195" s="328"/>
      <c r="R195" s="328"/>
      <c r="S195" s="328"/>
      <c r="T195" s="328"/>
      <c r="U195" s="328"/>
      <c r="V195" s="328"/>
      <c r="W195" s="328"/>
      <c r="X195" s="328"/>
      <c r="Y195" s="328"/>
      <c r="Z195" s="328"/>
      <c r="AA195" s="328"/>
      <c r="AB195" s="328"/>
      <c r="AC195" s="328"/>
      <c r="AD195" s="328"/>
    </row>
  </sheetData>
  <mergeCells count="6">
    <mergeCell ref="C58:D58"/>
    <mergeCell ref="A38:E38"/>
    <mergeCell ref="E58:F58"/>
    <mergeCell ref="A63:A64"/>
    <mergeCell ref="A60:A61"/>
    <mergeCell ref="A58:B5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D7E0"/>
  </sheetPr>
  <dimension ref="A1:T155"/>
  <sheetViews>
    <sheetView zoomScaleNormal="100" zoomScaleSheetLayoutView="95" workbookViewId="0">
      <selection activeCell="J49" sqref="J49"/>
    </sheetView>
  </sheetViews>
  <sheetFormatPr defaultColWidth="9.1796875" defaultRowHeight="13" x14ac:dyDescent="0.3"/>
  <cols>
    <col min="1" max="1" width="17" style="35" customWidth="1"/>
    <col min="2" max="2" width="19" style="35" customWidth="1"/>
    <col min="3" max="3" width="13.1796875" style="35" customWidth="1"/>
    <col min="4" max="4" width="14.54296875" style="35" customWidth="1"/>
    <col min="5" max="5" width="12.26953125" style="35" customWidth="1"/>
    <col min="6" max="6" width="13.453125" style="35" customWidth="1"/>
    <col min="7" max="8" width="9.1796875" style="35"/>
    <col min="9" max="9" width="9" style="35" customWidth="1"/>
    <col min="10" max="10" width="21.26953125" style="35" customWidth="1"/>
    <col min="11" max="15" width="12.7265625" style="35" customWidth="1"/>
    <col min="16" max="16" width="6.26953125" style="35" customWidth="1"/>
    <col min="17" max="17" width="10.81640625" style="35" bestFit="1" customWidth="1"/>
    <col min="18" max="16384" width="9.1796875" style="35"/>
  </cols>
  <sheetData>
    <row r="1" spans="1:17" x14ac:dyDescent="0.3">
      <c r="A1" s="36" t="s">
        <v>1135</v>
      </c>
    </row>
    <row r="6" spans="1:17" x14ac:dyDescent="0.3">
      <c r="K6" s="37"/>
    </row>
    <row r="7" spans="1:17" x14ac:dyDescent="0.3">
      <c r="J7" s="38" t="s">
        <v>409</v>
      </c>
      <c r="K7" s="128">
        <v>2025</v>
      </c>
    </row>
    <row r="8" spans="1:17" ht="26" x14ac:dyDescent="0.3">
      <c r="J8" s="233" t="s">
        <v>172</v>
      </c>
      <c r="K8" s="183">
        <v>2760.2</v>
      </c>
      <c r="L8" s="40"/>
      <c r="M8" s="35" t="s">
        <v>445</v>
      </c>
    </row>
    <row r="9" spans="1:17" x14ac:dyDescent="0.3">
      <c r="J9" s="232" t="s">
        <v>173</v>
      </c>
      <c r="K9" s="129">
        <v>2610.6999999999998</v>
      </c>
      <c r="L9" s="40"/>
      <c r="M9" s="39" t="s">
        <v>174</v>
      </c>
      <c r="N9" s="234">
        <f>K9</f>
        <v>2610.6999999999998</v>
      </c>
      <c r="O9" s="129">
        <f>N9+N10</f>
        <v>2760.2</v>
      </c>
      <c r="P9" s="235">
        <f>K9/($K$8+$K$11)</f>
        <v>0.57903608578969545</v>
      </c>
      <c r="Q9" s="235">
        <f>K8/($K$8+$K$11)</f>
        <v>0.61219420231995914</v>
      </c>
    </row>
    <row r="10" spans="1:17" x14ac:dyDescent="0.3">
      <c r="J10" s="232" t="s">
        <v>175</v>
      </c>
      <c r="K10" s="129">
        <v>149.5</v>
      </c>
      <c r="L10" s="37"/>
      <c r="M10" s="39" t="s">
        <v>176</v>
      </c>
      <c r="N10" s="129">
        <f>K10</f>
        <v>149.5</v>
      </c>
      <c r="O10" s="129"/>
      <c r="P10" s="235">
        <f>K10/($K$8+$K$11)</f>
        <v>3.3158116530263716E-2</v>
      </c>
      <c r="Q10" s="236"/>
    </row>
    <row r="11" spans="1:17" ht="26" x14ac:dyDescent="0.3">
      <c r="J11" s="233" t="s">
        <v>570</v>
      </c>
      <c r="K11" s="322">
        <v>1748.5</v>
      </c>
      <c r="L11" s="40"/>
      <c r="M11" s="39" t="s">
        <v>178</v>
      </c>
      <c r="N11" s="129">
        <f>K12</f>
        <v>394</v>
      </c>
      <c r="O11" s="129">
        <f>N11+N12+N13</f>
        <v>1748.5</v>
      </c>
      <c r="P11" s="235">
        <f>K12/($K$8+$K$11)</f>
        <v>8.7386608113203368E-2</v>
      </c>
      <c r="Q11" s="235">
        <f>K11/($K$8+$K$11)</f>
        <v>0.38780579768004081</v>
      </c>
    </row>
    <row r="12" spans="1:17" x14ac:dyDescent="0.3">
      <c r="J12" s="232" t="s">
        <v>179</v>
      </c>
      <c r="K12" s="129">
        <v>394</v>
      </c>
      <c r="L12" s="37"/>
      <c r="M12" s="39" t="s">
        <v>180</v>
      </c>
      <c r="N12" s="129">
        <f>K13</f>
        <v>1140.4000000000001</v>
      </c>
      <c r="O12" s="237"/>
      <c r="P12" s="235">
        <f>K13/($K$8+$K$11)</f>
        <v>0.25293321800075413</v>
      </c>
      <c r="Q12" s="236"/>
    </row>
    <row r="13" spans="1:17" ht="26" x14ac:dyDescent="0.3">
      <c r="J13" s="232" t="s">
        <v>181</v>
      </c>
      <c r="K13" s="129">
        <v>1140.4000000000001</v>
      </c>
      <c r="L13" s="40"/>
      <c r="M13" s="39" t="s">
        <v>182</v>
      </c>
      <c r="N13" s="129">
        <f>K11-K12-K13</f>
        <v>214.09999999999991</v>
      </c>
      <c r="O13" s="237"/>
      <c r="P13" s="235">
        <f>N13/($K$8+$K$11)</f>
        <v>4.7485971566083335E-2</v>
      </c>
      <c r="Q13" s="236"/>
    </row>
    <row r="14" spans="1:17" x14ac:dyDescent="0.3">
      <c r="J14" s="415" t="s">
        <v>571</v>
      </c>
      <c r="K14" s="416">
        <v>140.30000000000001</v>
      </c>
      <c r="L14" s="37"/>
    </row>
    <row r="15" spans="1:17" x14ac:dyDescent="0.3">
      <c r="J15" s="417" t="s">
        <v>572</v>
      </c>
      <c r="K15" s="418">
        <v>7.9</v>
      </c>
    </row>
    <row r="16" spans="1:17" x14ac:dyDescent="0.3">
      <c r="J16" s="417" t="s">
        <v>573</v>
      </c>
      <c r="K16" s="418">
        <v>55.8</v>
      </c>
    </row>
    <row r="17" spans="1:17" x14ac:dyDescent="0.3">
      <c r="J17" s="419" t="s">
        <v>574</v>
      </c>
      <c r="K17" s="420">
        <v>10.1</v>
      </c>
    </row>
    <row r="18" spans="1:17" x14ac:dyDescent="0.3">
      <c r="J18" s="421"/>
      <c r="K18" s="422"/>
      <c r="L18" s="149"/>
    </row>
    <row r="19" spans="1:17" x14ac:dyDescent="0.3">
      <c r="J19" s="421"/>
      <c r="K19" s="422"/>
      <c r="L19" s="149"/>
      <c r="M19" s="150"/>
      <c r="N19" s="152"/>
      <c r="O19" s="153"/>
      <c r="P19" s="154"/>
      <c r="Q19" s="154"/>
    </row>
    <row r="20" spans="1:17" x14ac:dyDescent="0.3">
      <c r="J20" s="421"/>
      <c r="K20" s="422"/>
      <c r="L20" s="150"/>
      <c r="M20" s="150"/>
      <c r="N20" s="153"/>
      <c r="O20" s="153"/>
      <c r="P20" s="154"/>
      <c r="Q20" s="155"/>
    </row>
    <row r="21" spans="1:17" x14ac:dyDescent="0.3">
      <c r="A21" s="41" t="s">
        <v>6</v>
      </c>
      <c r="J21" s="150"/>
      <c r="K21" s="151"/>
      <c r="L21" s="149"/>
      <c r="M21" s="150"/>
      <c r="N21" s="153"/>
      <c r="O21" s="153"/>
      <c r="P21" s="154"/>
      <c r="Q21" s="154"/>
    </row>
    <row r="22" spans="1:17" x14ac:dyDescent="0.3">
      <c r="J22" s="150"/>
      <c r="K22" s="151"/>
      <c r="L22" s="150"/>
      <c r="M22" s="150"/>
      <c r="N22" s="153"/>
      <c r="O22" s="156"/>
      <c r="P22" s="154"/>
      <c r="Q22" s="155"/>
    </row>
    <row r="23" spans="1:17" x14ac:dyDescent="0.3">
      <c r="A23" s="42" t="s">
        <v>1136</v>
      </c>
      <c r="B23" s="43"/>
      <c r="C23" s="43"/>
      <c r="D23" s="43"/>
      <c r="E23" s="43"/>
      <c r="J23" s="150"/>
      <c r="K23" s="151"/>
      <c r="L23" s="149"/>
      <c r="M23" s="150"/>
      <c r="N23" s="153"/>
      <c r="O23" s="156"/>
      <c r="P23" s="154"/>
      <c r="Q23" s="155"/>
    </row>
    <row r="24" spans="1:17" s="44" customFormat="1" ht="17.25" customHeight="1" x14ac:dyDescent="0.3">
      <c r="A24" s="612" t="s">
        <v>7</v>
      </c>
      <c r="B24" s="614" t="s">
        <v>8</v>
      </c>
      <c r="C24" s="615"/>
      <c r="D24" s="614" t="s">
        <v>1137</v>
      </c>
      <c r="E24" s="615"/>
      <c r="K24" s="35"/>
      <c r="L24" s="35"/>
    </row>
    <row r="25" spans="1:17" s="44" customFormat="1" x14ac:dyDescent="0.3">
      <c r="A25" s="613"/>
      <c r="B25" s="175" t="s">
        <v>183</v>
      </c>
      <c r="C25" s="175" t="s">
        <v>184</v>
      </c>
      <c r="D25" s="175" t="s">
        <v>185</v>
      </c>
      <c r="E25" s="175" t="s">
        <v>186</v>
      </c>
    </row>
    <row r="26" spans="1:17" s="44" customFormat="1" x14ac:dyDescent="0.3">
      <c r="A26" s="252" t="s">
        <v>8</v>
      </c>
      <c r="B26" s="253">
        <v>2760.2</v>
      </c>
      <c r="C26" s="254">
        <v>100</v>
      </c>
      <c r="D26" s="254">
        <v>-8.3000000000000007</v>
      </c>
      <c r="E26" s="254">
        <v>-8.650830840211654E-2</v>
      </c>
      <c r="K26" s="127"/>
      <c r="L26" s="127"/>
      <c r="M26" s="127"/>
      <c r="N26" s="127"/>
      <c r="O26" s="127"/>
      <c r="P26" s="127"/>
    </row>
    <row r="27" spans="1:17" s="44" customFormat="1" x14ac:dyDescent="0.3">
      <c r="A27" s="479" t="s">
        <v>187</v>
      </c>
      <c r="B27" s="480"/>
      <c r="C27" s="480"/>
      <c r="D27" s="480"/>
      <c r="E27" s="481"/>
      <c r="K27" s="127"/>
      <c r="L27" s="127"/>
      <c r="M27" s="127"/>
      <c r="N27" s="127"/>
      <c r="O27" s="127"/>
      <c r="P27" s="127"/>
    </row>
    <row r="28" spans="1:17" s="44" customFormat="1" x14ac:dyDescent="0.3">
      <c r="A28" s="255" t="s">
        <v>534</v>
      </c>
      <c r="B28" s="256">
        <v>136.69999999999999</v>
      </c>
      <c r="C28" s="256">
        <v>4.9525396710383305</v>
      </c>
      <c r="D28" s="256">
        <v>-5.7000000000000171</v>
      </c>
      <c r="E28" s="256">
        <v>-0.19103988467776123</v>
      </c>
      <c r="K28" s="127"/>
      <c r="L28" s="127"/>
      <c r="M28" s="127"/>
      <c r="N28" s="127"/>
      <c r="O28" s="127"/>
      <c r="P28" s="127"/>
    </row>
    <row r="29" spans="1:17" s="44" customFormat="1" x14ac:dyDescent="0.3">
      <c r="A29" s="255" t="s">
        <v>535</v>
      </c>
      <c r="B29" s="256">
        <v>561.70000000000005</v>
      </c>
      <c r="C29" s="256">
        <v>20.349974639518877</v>
      </c>
      <c r="D29" s="256">
        <v>-25.799999999999955</v>
      </c>
      <c r="E29" s="256">
        <v>-0.87090309210474715</v>
      </c>
      <c r="K29" s="127"/>
      <c r="L29" s="127"/>
      <c r="M29" s="127"/>
      <c r="N29" s="127"/>
      <c r="O29" s="127"/>
      <c r="P29" s="127"/>
    </row>
    <row r="30" spans="1:17" s="44" customFormat="1" x14ac:dyDescent="0.3">
      <c r="A30" s="255" t="s">
        <v>536</v>
      </c>
      <c r="B30" s="256">
        <v>761.4</v>
      </c>
      <c r="C30" s="256">
        <v>27.584957611767262</v>
      </c>
      <c r="D30" s="256">
        <v>-10.300000000000068</v>
      </c>
      <c r="E30" s="256">
        <v>-0.2893425507756362</v>
      </c>
      <c r="K30" s="127"/>
      <c r="L30" s="127"/>
      <c r="M30" s="127"/>
      <c r="N30" s="127"/>
      <c r="O30" s="127"/>
      <c r="P30" s="127"/>
    </row>
    <row r="31" spans="1:17" s="44" customFormat="1" x14ac:dyDescent="0.3">
      <c r="A31" s="255" t="s">
        <v>537</v>
      </c>
      <c r="B31" s="256">
        <v>767.7</v>
      </c>
      <c r="C31" s="256">
        <v>27.81320194188827</v>
      </c>
      <c r="D31" s="256">
        <v>21.100000000000023</v>
      </c>
      <c r="E31" s="256">
        <v>0.84552991732623184</v>
      </c>
      <c r="K31" s="127"/>
      <c r="L31" s="127"/>
      <c r="M31" s="127"/>
      <c r="N31" s="127"/>
      <c r="O31" s="127"/>
      <c r="P31" s="127"/>
    </row>
    <row r="32" spans="1:17" s="44" customFormat="1" x14ac:dyDescent="0.3">
      <c r="A32" s="255" t="s">
        <v>614</v>
      </c>
      <c r="B32" s="256">
        <v>532.6</v>
      </c>
      <c r="C32" s="256">
        <v>19.295703209912325</v>
      </c>
      <c r="D32" s="256">
        <v>12.300000000000068</v>
      </c>
      <c r="E32" s="256">
        <v>0.50213268435697245</v>
      </c>
      <c r="K32" s="127"/>
      <c r="L32" s="127"/>
      <c r="M32" s="127"/>
      <c r="N32" s="127"/>
      <c r="O32" s="127"/>
      <c r="P32" s="127"/>
    </row>
    <row r="33" spans="1:20" x14ac:dyDescent="0.3">
      <c r="A33" s="41" t="s">
        <v>21</v>
      </c>
      <c r="B33" s="43"/>
      <c r="C33" s="43"/>
      <c r="D33" s="43"/>
      <c r="E33" s="43"/>
      <c r="G33" s="44"/>
      <c r="H33" s="44"/>
    </row>
    <row r="34" spans="1:20" x14ac:dyDescent="0.3">
      <c r="A34" s="41"/>
      <c r="B34" s="43"/>
      <c r="C34" s="43"/>
      <c r="D34" s="43"/>
      <c r="E34" s="43"/>
      <c r="G34" s="44"/>
      <c r="H34" s="44"/>
    </row>
    <row r="35" spans="1:20" x14ac:dyDescent="0.3">
      <c r="G35" s="44"/>
      <c r="H35" s="44"/>
      <c r="T35" s="41"/>
    </row>
    <row r="36" spans="1:20" ht="13.5" thickBot="1" x14ac:dyDescent="0.35">
      <c r="A36" s="36" t="s">
        <v>640</v>
      </c>
      <c r="G36" s="44"/>
      <c r="H36" s="44"/>
      <c r="I36" s="36"/>
    </row>
    <row r="37" spans="1:20" ht="14.5" thickBot="1" x14ac:dyDescent="0.35">
      <c r="A37" s="84"/>
      <c r="B37" s="288"/>
      <c r="C37" s="616" t="s">
        <v>639</v>
      </c>
      <c r="D37" s="616"/>
      <c r="E37" s="616"/>
      <c r="F37" s="616"/>
    </row>
    <row r="38" spans="1:20" ht="14.5" thickBot="1" x14ac:dyDescent="0.35">
      <c r="A38" s="263" t="s">
        <v>188</v>
      </c>
      <c r="B38" s="289" t="s">
        <v>22</v>
      </c>
      <c r="C38" s="443">
        <v>2024</v>
      </c>
      <c r="D38" s="265">
        <v>2025</v>
      </c>
      <c r="E38" s="443">
        <v>2024</v>
      </c>
      <c r="F38" s="319">
        <v>2025</v>
      </c>
    </row>
    <row r="39" spans="1:20" ht="14.5" thickBot="1" x14ac:dyDescent="0.35">
      <c r="A39" s="267"/>
      <c r="B39" s="290"/>
      <c r="C39" s="616" t="s">
        <v>466</v>
      </c>
      <c r="D39" s="616"/>
      <c r="E39" s="616" t="s">
        <v>467</v>
      </c>
      <c r="F39" s="616"/>
    </row>
    <row r="40" spans="1:20" ht="14.5" thickBot="1" x14ac:dyDescent="0.35">
      <c r="A40" s="598" t="s">
        <v>195</v>
      </c>
      <c r="B40" s="243" t="s">
        <v>8</v>
      </c>
      <c r="C40" s="72">
        <v>405.1</v>
      </c>
      <c r="D40" s="72">
        <v>402.8</v>
      </c>
      <c r="E40" s="157">
        <v>100</v>
      </c>
      <c r="F40" s="157">
        <v>100</v>
      </c>
    </row>
    <row r="41" spans="1:20" ht="14.5" thickBot="1" x14ac:dyDescent="0.35">
      <c r="A41" s="599"/>
      <c r="B41" s="244" t="s">
        <v>463</v>
      </c>
      <c r="C41" s="74">
        <v>5.5</v>
      </c>
      <c r="D41" s="74">
        <v>5.7</v>
      </c>
      <c r="E41" s="158">
        <v>1.4</v>
      </c>
      <c r="F41" s="158">
        <v>1.42</v>
      </c>
    </row>
    <row r="42" spans="1:20" ht="14.5" thickBot="1" x14ac:dyDescent="0.35">
      <c r="A42" s="599"/>
      <c r="B42" s="244" t="s">
        <v>464</v>
      </c>
      <c r="C42" s="74">
        <v>42.3</v>
      </c>
      <c r="D42" s="74">
        <v>34.4</v>
      </c>
      <c r="E42" s="158">
        <v>10.4</v>
      </c>
      <c r="F42" s="158">
        <v>8.6</v>
      </c>
    </row>
    <row r="43" spans="1:20" ht="14.5" thickBot="1" x14ac:dyDescent="0.35">
      <c r="A43" s="599"/>
      <c r="B43" s="244" t="s">
        <v>465</v>
      </c>
      <c r="C43" s="74">
        <v>140.6</v>
      </c>
      <c r="D43" s="74">
        <v>136.30000000000001</v>
      </c>
      <c r="E43" s="158">
        <v>34.700000000000003</v>
      </c>
      <c r="F43" s="158">
        <v>33.799999999999997</v>
      </c>
    </row>
    <row r="44" spans="1:20" ht="14.5" thickBot="1" x14ac:dyDescent="0.35">
      <c r="A44" s="600"/>
      <c r="B44" s="244" t="s">
        <v>228</v>
      </c>
      <c r="C44" s="74">
        <v>216.6</v>
      </c>
      <c r="D44" s="74">
        <v>226.5</v>
      </c>
      <c r="E44" s="158">
        <v>53.5</v>
      </c>
      <c r="F44" s="158">
        <v>56.2</v>
      </c>
    </row>
    <row r="45" spans="1:20" ht="14.5" thickBot="1" x14ac:dyDescent="0.35">
      <c r="A45" s="598" t="s">
        <v>196</v>
      </c>
      <c r="B45" s="243" t="s">
        <v>8</v>
      </c>
      <c r="C45" s="72">
        <v>291.8</v>
      </c>
      <c r="D45" s="72">
        <v>295.3</v>
      </c>
      <c r="E45" s="157">
        <v>100</v>
      </c>
      <c r="F45" s="157">
        <v>100</v>
      </c>
    </row>
    <row r="46" spans="1:20" ht="14.5" thickBot="1" x14ac:dyDescent="0.35">
      <c r="A46" s="599"/>
      <c r="B46" s="244" t="s">
        <v>463</v>
      </c>
      <c r="C46" s="74">
        <v>9.3000000000000007</v>
      </c>
      <c r="D46" s="74">
        <v>7.1</v>
      </c>
      <c r="E46" s="158">
        <v>3.2</v>
      </c>
      <c r="F46" s="158">
        <v>2.4</v>
      </c>
    </row>
    <row r="47" spans="1:20" ht="14.5" thickBot="1" x14ac:dyDescent="0.35">
      <c r="A47" s="599"/>
      <c r="B47" s="244" t="s">
        <v>464</v>
      </c>
      <c r="C47" s="74">
        <v>67.400000000000006</v>
      </c>
      <c r="D47" s="74">
        <v>63</v>
      </c>
      <c r="E47" s="158">
        <v>23.1</v>
      </c>
      <c r="F47" s="158">
        <v>21.3</v>
      </c>
    </row>
    <row r="48" spans="1:20" ht="14.5" thickBot="1" x14ac:dyDescent="0.35">
      <c r="A48" s="599"/>
      <c r="B48" s="244" t="s">
        <v>465</v>
      </c>
      <c r="C48" s="74">
        <v>142.80000000000001</v>
      </c>
      <c r="D48" s="74">
        <v>145</v>
      </c>
      <c r="E48" s="158">
        <v>48.9</v>
      </c>
      <c r="F48" s="158">
        <v>49.1</v>
      </c>
    </row>
    <row r="49" spans="1:6" ht="14.5" thickBot="1" x14ac:dyDescent="0.35">
      <c r="A49" s="600"/>
      <c r="B49" s="244" t="s">
        <v>228</v>
      </c>
      <c r="C49" s="74">
        <v>72.400000000000006</v>
      </c>
      <c r="D49" s="74">
        <v>80.2</v>
      </c>
      <c r="E49" s="158">
        <v>24.8</v>
      </c>
      <c r="F49" s="158">
        <v>27.2</v>
      </c>
    </row>
    <row r="50" spans="1:6" ht="14.5" thickBot="1" x14ac:dyDescent="0.35">
      <c r="A50" s="598" t="s">
        <v>197</v>
      </c>
      <c r="B50" s="243" t="s">
        <v>8</v>
      </c>
      <c r="C50" s="72">
        <v>287.8</v>
      </c>
      <c r="D50" s="72">
        <v>287.39999999999998</v>
      </c>
      <c r="E50" s="157">
        <v>100</v>
      </c>
      <c r="F50" s="157">
        <v>100</v>
      </c>
    </row>
    <row r="51" spans="1:6" ht="14.5" thickBot="1" x14ac:dyDescent="0.35">
      <c r="A51" s="599"/>
      <c r="B51" s="244" t="s">
        <v>463</v>
      </c>
      <c r="C51" s="74">
        <v>6.3</v>
      </c>
      <c r="D51" s="74">
        <v>6.8</v>
      </c>
      <c r="E51" s="158">
        <v>2.2000000000000002</v>
      </c>
      <c r="F51" s="158">
        <v>2.37</v>
      </c>
    </row>
    <row r="52" spans="1:6" ht="14.5" thickBot="1" x14ac:dyDescent="0.35">
      <c r="A52" s="599"/>
      <c r="B52" s="244" t="s">
        <v>464</v>
      </c>
      <c r="C52" s="74">
        <v>73.900000000000006</v>
      </c>
      <c r="D52" s="74">
        <v>65.3</v>
      </c>
      <c r="E52" s="158">
        <v>25.7</v>
      </c>
      <c r="F52" s="158">
        <v>22.7</v>
      </c>
    </row>
    <row r="53" spans="1:6" ht="14.5" thickBot="1" x14ac:dyDescent="0.35">
      <c r="A53" s="599"/>
      <c r="B53" s="244" t="s">
        <v>465</v>
      </c>
      <c r="C53" s="74">
        <v>135.80000000000001</v>
      </c>
      <c r="D53" s="74">
        <v>144.69999999999999</v>
      </c>
      <c r="E53" s="158">
        <v>47.2</v>
      </c>
      <c r="F53" s="158">
        <v>50.3</v>
      </c>
    </row>
    <row r="54" spans="1:6" ht="14.5" thickBot="1" x14ac:dyDescent="0.35">
      <c r="A54" s="600"/>
      <c r="B54" s="244" t="s">
        <v>228</v>
      </c>
      <c r="C54" s="74">
        <v>71.8</v>
      </c>
      <c r="D54" s="74">
        <v>70.599999999999994</v>
      </c>
      <c r="E54" s="158">
        <v>24.9</v>
      </c>
      <c r="F54" s="158">
        <v>24.6</v>
      </c>
    </row>
    <row r="55" spans="1:6" ht="14.5" thickBot="1" x14ac:dyDescent="0.35">
      <c r="A55" s="598" t="s">
        <v>198</v>
      </c>
      <c r="B55" s="243" t="s">
        <v>8</v>
      </c>
      <c r="C55" s="72">
        <v>340.8</v>
      </c>
      <c r="D55" s="72">
        <v>334.7</v>
      </c>
      <c r="E55" s="157">
        <v>100</v>
      </c>
      <c r="F55" s="157">
        <v>100</v>
      </c>
    </row>
    <row r="56" spans="1:6" ht="14.5" thickBot="1" x14ac:dyDescent="0.35">
      <c r="A56" s="599"/>
      <c r="B56" s="244" t="s">
        <v>463</v>
      </c>
      <c r="C56" s="74">
        <v>14.7</v>
      </c>
      <c r="D56" s="74">
        <v>15.2</v>
      </c>
      <c r="E56" s="158">
        <v>4.3</v>
      </c>
      <c r="F56" s="158">
        <v>4.5999999999999996</v>
      </c>
    </row>
    <row r="57" spans="1:6" ht="14.5" thickBot="1" x14ac:dyDescent="0.35">
      <c r="A57" s="599"/>
      <c r="B57" s="244" t="s">
        <v>464</v>
      </c>
      <c r="C57" s="74">
        <v>64.3</v>
      </c>
      <c r="D57" s="74">
        <v>81.099999999999994</v>
      </c>
      <c r="E57" s="158">
        <v>18.899999999999999</v>
      </c>
      <c r="F57" s="158">
        <v>24.2</v>
      </c>
    </row>
    <row r="58" spans="1:6" ht="14.5" thickBot="1" x14ac:dyDescent="0.35">
      <c r="A58" s="599"/>
      <c r="B58" s="244" t="s">
        <v>465</v>
      </c>
      <c r="C58" s="74">
        <v>172.2</v>
      </c>
      <c r="D58" s="74">
        <v>147.30000000000001</v>
      </c>
      <c r="E58" s="158">
        <v>50.5</v>
      </c>
      <c r="F58" s="158">
        <v>44</v>
      </c>
    </row>
    <row r="59" spans="1:6" ht="14.5" thickBot="1" x14ac:dyDescent="0.35">
      <c r="A59" s="600"/>
      <c r="B59" s="244" t="s">
        <v>228</v>
      </c>
      <c r="C59" s="74">
        <v>89.6</v>
      </c>
      <c r="D59" s="74">
        <v>91</v>
      </c>
      <c r="E59" s="158">
        <v>26.3</v>
      </c>
      <c r="F59" s="158">
        <v>27.2</v>
      </c>
    </row>
    <row r="60" spans="1:6" ht="14.5" thickBot="1" x14ac:dyDescent="0.35">
      <c r="A60" s="598" t="s">
        <v>199</v>
      </c>
      <c r="B60" s="243" t="s">
        <v>8</v>
      </c>
      <c r="C60" s="72">
        <v>357.8</v>
      </c>
      <c r="D60" s="72">
        <v>360.1</v>
      </c>
      <c r="E60" s="157">
        <v>100</v>
      </c>
      <c r="F60" s="157">
        <v>100</v>
      </c>
    </row>
    <row r="61" spans="1:6" ht="14.5" thickBot="1" x14ac:dyDescent="0.35">
      <c r="A61" s="599"/>
      <c r="B61" s="244" t="s">
        <v>463</v>
      </c>
      <c r="C61" s="74">
        <v>8.6</v>
      </c>
      <c r="D61" s="74">
        <v>6.6</v>
      </c>
      <c r="E61" s="158">
        <v>2.4</v>
      </c>
      <c r="F61" s="158">
        <v>1.8</v>
      </c>
    </row>
    <row r="62" spans="1:6" ht="14.5" thickBot="1" x14ac:dyDescent="0.35">
      <c r="A62" s="599"/>
      <c r="B62" s="244" t="s">
        <v>464</v>
      </c>
      <c r="C62" s="74">
        <v>96</v>
      </c>
      <c r="D62" s="74">
        <v>89.4</v>
      </c>
      <c r="E62" s="158">
        <v>26.8</v>
      </c>
      <c r="F62" s="158">
        <v>24.8</v>
      </c>
    </row>
    <row r="63" spans="1:6" ht="14.5" thickBot="1" x14ac:dyDescent="0.35">
      <c r="A63" s="599"/>
      <c r="B63" s="244" t="s">
        <v>465</v>
      </c>
      <c r="C63" s="74">
        <v>154.6</v>
      </c>
      <c r="D63" s="74">
        <v>166.7</v>
      </c>
      <c r="E63" s="158">
        <v>43.2</v>
      </c>
      <c r="F63" s="158">
        <v>46.3</v>
      </c>
    </row>
    <row r="64" spans="1:6" ht="14.5" thickBot="1" x14ac:dyDescent="0.35">
      <c r="A64" s="600"/>
      <c r="B64" s="244" t="s">
        <v>228</v>
      </c>
      <c r="C64" s="74">
        <v>98.6</v>
      </c>
      <c r="D64" s="74">
        <v>97.4</v>
      </c>
      <c r="E64" s="158">
        <v>27.6</v>
      </c>
      <c r="F64" s="158">
        <v>27.1</v>
      </c>
    </row>
    <row r="65" spans="1:6" ht="14.5" thickBot="1" x14ac:dyDescent="0.35">
      <c r="A65" s="598" t="s">
        <v>200</v>
      </c>
      <c r="B65" s="243" t="s">
        <v>8</v>
      </c>
      <c r="C65" s="72">
        <v>314.10000000000002</v>
      </c>
      <c r="D65" s="72">
        <v>313.89999999999998</v>
      </c>
      <c r="E65" s="157">
        <v>100</v>
      </c>
      <c r="F65" s="157">
        <v>100</v>
      </c>
    </row>
    <row r="66" spans="1:6" ht="14.5" thickBot="1" x14ac:dyDescent="0.35">
      <c r="A66" s="599"/>
      <c r="B66" s="244" t="s">
        <v>463</v>
      </c>
      <c r="C66" s="74">
        <v>16.399999999999999</v>
      </c>
      <c r="D66" s="74">
        <v>20.8</v>
      </c>
      <c r="E66" s="158">
        <v>5.2</v>
      </c>
      <c r="F66" s="158">
        <v>6.6</v>
      </c>
    </row>
    <row r="67" spans="1:6" ht="14.5" thickBot="1" x14ac:dyDescent="0.35">
      <c r="A67" s="599"/>
      <c r="B67" s="244" t="s">
        <v>464</v>
      </c>
      <c r="C67" s="74">
        <v>52.1</v>
      </c>
      <c r="D67" s="74">
        <v>58.5</v>
      </c>
      <c r="E67" s="158">
        <v>16.600000000000001</v>
      </c>
      <c r="F67" s="158">
        <v>18.600000000000001</v>
      </c>
    </row>
    <row r="68" spans="1:6" ht="14.5" thickBot="1" x14ac:dyDescent="0.35">
      <c r="A68" s="599"/>
      <c r="B68" s="244" t="s">
        <v>465</v>
      </c>
      <c r="C68" s="74">
        <v>157.1</v>
      </c>
      <c r="D68" s="74">
        <v>151.19999999999999</v>
      </c>
      <c r="E68" s="158">
        <v>50</v>
      </c>
      <c r="F68" s="158">
        <v>48.2</v>
      </c>
    </row>
    <row r="69" spans="1:6" ht="14.5" thickBot="1" x14ac:dyDescent="0.35">
      <c r="A69" s="600"/>
      <c r="B69" s="244" t="s">
        <v>228</v>
      </c>
      <c r="C69" s="74">
        <v>88.4</v>
      </c>
      <c r="D69" s="74">
        <v>83.5</v>
      </c>
      <c r="E69" s="158">
        <v>28.1</v>
      </c>
      <c r="F69" s="158">
        <v>26.6</v>
      </c>
    </row>
    <row r="70" spans="1:6" ht="14.5" thickBot="1" x14ac:dyDescent="0.35">
      <c r="A70" s="598" t="s">
        <v>201</v>
      </c>
      <c r="B70" s="243" t="s">
        <v>8</v>
      </c>
      <c r="C70" s="72">
        <v>396.9</v>
      </c>
      <c r="D70" s="72">
        <v>392</v>
      </c>
      <c r="E70" s="157">
        <v>100</v>
      </c>
      <c r="F70" s="157">
        <v>100</v>
      </c>
    </row>
    <row r="71" spans="1:6" ht="14.5" thickBot="1" x14ac:dyDescent="0.35">
      <c r="A71" s="599"/>
      <c r="B71" s="244" t="s">
        <v>463</v>
      </c>
      <c r="C71" s="74">
        <v>38.9</v>
      </c>
      <c r="D71" s="74">
        <v>32.9</v>
      </c>
      <c r="E71" s="158">
        <v>9.8000000000000007</v>
      </c>
      <c r="F71" s="158">
        <v>8.4</v>
      </c>
    </row>
    <row r="72" spans="1:6" ht="14.5" thickBot="1" x14ac:dyDescent="0.35">
      <c r="A72" s="599"/>
      <c r="B72" s="244" t="s">
        <v>464</v>
      </c>
      <c r="C72" s="74">
        <v>91.7</v>
      </c>
      <c r="D72" s="74">
        <v>77.099999999999994</v>
      </c>
      <c r="E72" s="158">
        <v>23.1</v>
      </c>
      <c r="F72" s="158">
        <v>19.600000000000001</v>
      </c>
    </row>
    <row r="73" spans="1:6" ht="14.5" thickBot="1" x14ac:dyDescent="0.35">
      <c r="A73" s="599"/>
      <c r="B73" s="244" t="s">
        <v>465</v>
      </c>
      <c r="C73" s="74">
        <v>175.6</v>
      </c>
      <c r="D73" s="74">
        <v>178.7</v>
      </c>
      <c r="E73" s="158">
        <v>44.2</v>
      </c>
      <c r="F73" s="158">
        <v>45.6</v>
      </c>
    </row>
    <row r="74" spans="1:6" ht="14.5" thickBot="1" x14ac:dyDescent="0.35">
      <c r="A74" s="600"/>
      <c r="B74" s="244" t="s">
        <v>228</v>
      </c>
      <c r="C74" s="74">
        <v>90.7</v>
      </c>
      <c r="D74" s="74">
        <v>103.4</v>
      </c>
      <c r="E74" s="158">
        <v>22.9</v>
      </c>
      <c r="F74" s="158">
        <v>26.4</v>
      </c>
    </row>
    <row r="75" spans="1:6" ht="14.5" thickBot="1" x14ac:dyDescent="0.35">
      <c r="A75" s="598" t="s">
        <v>202</v>
      </c>
      <c r="B75" s="243" t="s">
        <v>8</v>
      </c>
      <c r="C75" s="72">
        <v>374.2</v>
      </c>
      <c r="D75" s="72">
        <v>373.9</v>
      </c>
      <c r="E75" s="157">
        <v>100</v>
      </c>
      <c r="F75" s="157">
        <v>100</v>
      </c>
    </row>
    <row r="76" spans="1:6" ht="14.5" thickBot="1" x14ac:dyDescent="0.35">
      <c r="A76" s="599"/>
      <c r="B76" s="244" t="s">
        <v>463</v>
      </c>
      <c r="C76" s="74">
        <v>23.2</v>
      </c>
      <c r="D76" s="74">
        <v>22.5</v>
      </c>
      <c r="E76" s="158">
        <v>6.2</v>
      </c>
      <c r="F76" s="158">
        <v>6</v>
      </c>
    </row>
    <row r="77" spans="1:6" ht="14.5" thickBot="1" x14ac:dyDescent="0.35">
      <c r="A77" s="599"/>
      <c r="B77" s="244" t="s">
        <v>464</v>
      </c>
      <c r="C77" s="74">
        <v>64.599999999999994</v>
      </c>
      <c r="D77" s="74">
        <v>63.5</v>
      </c>
      <c r="E77" s="158">
        <v>17.3</v>
      </c>
      <c r="F77" s="158">
        <v>17</v>
      </c>
    </row>
    <row r="78" spans="1:6" ht="14.5" thickBot="1" x14ac:dyDescent="0.35">
      <c r="A78" s="599"/>
      <c r="B78" s="244" t="s">
        <v>465</v>
      </c>
      <c r="C78" s="74">
        <v>177.2</v>
      </c>
      <c r="D78" s="74">
        <v>172.7</v>
      </c>
      <c r="E78" s="158">
        <v>47.4</v>
      </c>
      <c r="F78" s="158">
        <v>46.2</v>
      </c>
    </row>
    <row r="79" spans="1:6" ht="14.5" thickBot="1" x14ac:dyDescent="0.35">
      <c r="A79" s="600"/>
      <c r="B79" s="244" t="s">
        <v>228</v>
      </c>
      <c r="C79" s="74">
        <v>109.1</v>
      </c>
      <c r="D79" s="74">
        <v>115.2</v>
      </c>
      <c r="E79" s="158">
        <v>29.2</v>
      </c>
      <c r="F79" s="158">
        <v>30.8</v>
      </c>
    </row>
    <row r="80" spans="1:6" x14ac:dyDescent="0.3">
      <c r="A80" s="45" t="s">
        <v>472</v>
      </c>
    </row>
    <row r="81" spans="1:6" x14ac:dyDescent="0.3">
      <c r="A81" s="45" t="s">
        <v>643</v>
      </c>
      <c r="B81" s="45"/>
      <c r="C81" s="45"/>
      <c r="D81" s="45"/>
      <c r="E81" s="45"/>
    </row>
    <row r="82" spans="1:6" x14ac:dyDescent="0.3">
      <c r="A82" s="45" t="s">
        <v>642</v>
      </c>
      <c r="B82" s="45"/>
      <c r="C82" s="45"/>
      <c r="D82" s="45"/>
      <c r="E82" s="45"/>
    </row>
    <row r="83" spans="1:6" x14ac:dyDescent="0.3">
      <c r="A83" s="45" t="s">
        <v>644</v>
      </c>
      <c r="B83" s="45"/>
      <c r="C83" s="45"/>
      <c r="D83" s="45"/>
      <c r="E83" s="45"/>
    </row>
    <row r="84" spans="1:6" x14ac:dyDescent="0.3">
      <c r="A84" s="45" t="s">
        <v>641</v>
      </c>
      <c r="B84" s="45"/>
      <c r="C84" s="45"/>
      <c r="D84" s="45"/>
      <c r="E84" s="45"/>
    </row>
    <row r="85" spans="1:6" x14ac:dyDescent="0.3">
      <c r="A85" s="45" t="s">
        <v>469</v>
      </c>
      <c r="B85" s="45"/>
      <c r="C85" s="45"/>
      <c r="D85" s="45"/>
      <c r="E85" s="45"/>
    </row>
    <row r="87" spans="1:6" ht="13.5" thickBot="1" x14ac:dyDescent="0.35">
      <c r="A87" s="42" t="s">
        <v>1138</v>
      </c>
      <c r="B87" s="43"/>
      <c r="C87" s="43"/>
      <c r="D87" s="43"/>
      <c r="E87" s="43"/>
      <c r="F87" s="43"/>
    </row>
    <row r="88" spans="1:6" ht="13.5" customHeight="1" thickBot="1" x14ac:dyDescent="0.35">
      <c r="A88" s="595" t="s">
        <v>188</v>
      </c>
      <c r="B88" s="597" t="s">
        <v>189</v>
      </c>
      <c r="C88" s="597"/>
      <c r="D88" s="597"/>
      <c r="E88" s="593" t="s">
        <v>190</v>
      </c>
      <c r="F88" s="591" t="s">
        <v>191</v>
      </c>
    </row>
    <row r="89" spans="1:6" ht="39.75" customHeight="1" thickBot="1" x14ac:dyDescent="0.35">
      <c r="A89" s="596"/>
      <c r="B89" s="46" t="s">
        <v>54</v>
      </c>
      <c r="C89" s="46" t="s">
        <v>192</v>
      </c>
      <c r="D89" s="46" t="s">
        <v>193</v>
      </c>
      <c r="E89" s="594"/>
      <c r="F89" s="592"/>
    </row>
    <row r="90" spans="1:6" ht="14.5" thickBot="1" x14ac:dyDescent="0.35">
      <c r="A90" s="323" t="s">
        <v>194</v>
      </c>
      <c r="B90" s="508">
        <v>2760.2</v>
      </c>
      <c r="C90" s="508">
        <v>2610.6999999999998</v>
      </c>
      <c r="D90" s="508">
        <v>149.5</v>
      </c>
      <c r="E90" s="508">
        <v>78.09075</v>
      </c>
      <c r="F90" s="509">
        <v>5.4</v>
      </c>
    </row>
    <row r="91" spans="1:6" ht="14.5" thickBot="1" x14ac:dyDescent="0.35">
      <c r="A91" s="324" t="s">
        <v>195</v>
      </c>
      <c r="B91" s="512">
        <v>402.8</v>
      </c>
      <c r="C91" s="510">
        <v>392.8</v>
      </c>
      <c r="D91" s="510">
        <v>10</v>
      </c>
      <c r="E91" s="510">
        <v>84.339749999999995</v>
      </c>
      <c r="F91" s="511">
        <v>2.5</v>
      </c>
    </row>
    <row r="92" spans="1:6" ht="14.5" thickBot="1" x14ac:dyDescent="0.35">
      <c r="A92" s="324" t="s">
        <v>196</v>
      </c>
      <c r="B92" s="512">
        <v>295.3</v>
      </c>
      <c r="C92" s="510">
        <v>285.7</v>
      </c>
      <c r="D92" s="510">
        <v>9.6</v>
      </c>
      <c r="E92" s="510">
        <v>80.799499999999995</v>
      </c>
      <c r="F92" s="511">
        <v>3.2</v>
      </c>
    </row>
    <row r="93" spans="1:6" ht="14.5" thickBot="1" x14ac:dyDescent="0.35">
      <c r="A93" s="324" t="s">
        <v>197</v>
      </c>
      <c r="B93" s="512">
        <v>287.39999999999998</v>
      </c>
      <c r="C93" s="510">
        <v>279</v>
      </c>
      <c r="D93" s="510">
        <v>8.5</v>
      </c>
      <c r="E93" s="510">
        <v>79.857749999999996</v>
      </c>
      <c r="F93" s="511">
        <v>2.9</v>
      </c>
    </row>
    <row r="94" spans="1:6" ht="14.5" thickBot="1" x14ac:dyDescent="0.35">
      <c r="A94" s="324" t="s">
        <v>198</v>
      </c>
      <c r="B94" s="512">
        <v>334.7</v>
      </c>
      <c r="C94" s="510">
        <v>322.39999999999998</v>
      </c>
      <c r="D94" s="510">
        <v>12.3</v>
      </c>
      <c r="E94" s="510">
        <v>77.961250000000007</v>
      </c>
      <c r="F94" s="511">
        <v>3.7</v>
      </c>
    </row>
    <row r="95" spans="1:6" ht="14.5" thickBot="1" x14ac:dyDescent="0.35">
      <c r="A95" s="324" t="s">
        <v>199</v>
      </c>
      <c r="B95" s="512">
        <v>360.1</v>
      </c>
      <c r="C95" s="510">
        <v>349.5</v>
      </c>
      <c r="D95" s="510">
        <v>10.6</v>
      </c>
      <c r="E95" s="510">
        <v>82.52525</v>
      </c>
      <c r="F95" s="511">
        <v>2.9</v>
      </c>
    </row>
    <row r="96" spans="1:6" ht="14.5" thickBot="1" x14ac:dyDescent="0.35">
      <c r="A96" s="324" t="s">
        <v>200</v>
      </c>
      <c r="B96" s="512">
        <v>313.89999999999998</v>
      </c>
      <c r="C96" s="510">
        <v>287.89999999999998</v>
      </c>
      <c r="D96" s="510">
        <v>26</v>
      </c>
      <c r="E96" s="510">
        <v>75.741749999999996</v>
      </c>
      <c r="F96" s="511">
        <v>8.3000000000000007</v>
      </c>
    </row>
    <row r="97" spans="1:6" ht="14.5" thickBot="1" x14ac:dyDescent="0.35">
      <c r="A97" s="324" t="s">
        <v>201</v>
      </c>
      <c r="B97" s="325">
        <v>392</v>
      </c>
      <c r="C97" s="510">
        <v>352.6</v>
      </c>
      <c r="D97" s="510">
        <v>39.5</v>
      </c>
      <c r="E97" s="510">
        <v>72.4375</v>
      </c>
      <c r="F97" s="511">
        <v>10.1</v>
      </c>
    </row>
    <row r="98" spans="1:6" ht="14.5" thickBot="1" x14ac:dyDescent="0.35">
      <c r="A98" s="324" t="s">
        <v>202</v>
      </c>
      <c r="B98" s="512">
        <v>373.9</v>
      </c>
      <c r="C98" s="510">
        <v>340.8</v>
      </c>
      <c r="D98" s="510">
        <v>33.1</v>
      </c>
      <c r="E98" s="510">
        <v>72.615750000000006</v>
      </c>
      <c r="F98" s="511">
        <v>8.9</v>
      </c>
    </row>
    <row r="99" spans="1:6" x14ac:dyDescent="0.3">
      <c r="A99" s="41" t="s">
        <v>21</v>
      </c>
      <c r="B99" s="43"/>
      <c r="C99" s="43"/>
      <c r="D99" s="43"/>
      <c r="E99" s="43"/>
      <c r="F99" s="43"/>
    </row>
    <row r="101" spans="1:6" ht="13.5" thickBot="1" x14ac:dyDescent="0.35">
      <c r="A101" s="326" t="s">
        <v>1139</v>
      </c>
      <c r="B101" s="43"/>
      <c r="C101" s="43"/>
      <c r="D101" s="43"/>
      <c r="E101" s="43"/>
    </row>
    <row r="102" spans="1:6" ht="36.75" customHeight="1" thickBot="1" x14ac:dyDescent="0.35">
      <c r="A102" s="601" t="s">
        <v>188</v>
      </c>
      <c r="B102" s="604" t="s">
        <v>203</v>
      </c>
      <c r="C102" s="605"/>
      <c r="D102" s="606"/>
      <c r="E102" s="607" t="s">
        <v>177</v>
      </c>
    </row>
    <row r="103" spans="1:6" ht="13.5" thickBot="1" x14ac:dyDescent="0.35">
      <c r="A103" s="602"/>
      <c r="B103" s="601" t="s">
        <v>54</v>
      </c>
      <c r="C103" s="610" t="s">
        <v>204</v>
      </c>
      <c r="D103" s="611"/>
      <c r="E103" s="608"/>
    </row>
    <row r="104" spans="1:6" ht="13.5" thickBot="1" x14ac:dyDescent="0.35">
      <c r="A104" s="603"/>
      <c r="B104" s="603"/>
      <c r="C104" s="283" t="s">
        <v>173</v>
      </c>
      <c r="D104" s="283" t="s">
        <v>175</v>
      </c>
      <c r="E104" s="609"/>
    </row>
    <row r="105" spans="1:6" ht="14.5" thickBot="1" x14ac:dyDescent="0.35">
      <c r="A105" s="75" t="s">
        <v>194</v>
      </c>
      <c r="B105" s="98">
        <v>-8.3000000000001819</v>
      </c>
      <c r="C105" s="98">
        <v>-10.100000000000364</v>
      </c>
      <c r="D105" s="98">
        <v>1.8000000000000114</v>
      </c>
      <c r="E105" s="327">
        <v>14.599999999999909</v>
      </c>
    </row>
    <row r="106" spans="1:6" ht="14.5" thickBot="1" x14ac:dyDescent="0.35">
      <c r="A106" s="213" t="s">
        <v>195</v>
      </c>
      <c r="B106" s="21">
        <v>-2.3000000000000114</v>
      </c>
      <c r="C106" s="21">
        <v>-3.1999999999999886</v>
      </c>
      <c r="D106" s="21">
        <v>0.90000000000000036</v>
      </c>
      <c r="E106" s="31">
        <v>7.2999999999999829</v>
      </c>
    </row>
    <row r="107" spans="1:6" ht="14.5" thickBot="1" x14ac:dyDescent="0.35">
      <c r="A107" s="213" t="s">
        <v>196</v>
      </c>
      <c r="B107" s="21">
        <v>3.5</v>
      </c>
      <c r="C107" s="21">
        <v>4.6999999999999886</v>
      </c>
      <c r="D107" s="21">
        <v>-1.3000000000000007</v>
      </c>
      <c r="E107" s="31">
        <v>-2.5999999999999943</v>
      </c>
    </row>
    <row r="108" spans="1:6" ht="14.5" thickBot="1" x14ac:dyDescent="0.35">
      <c r="A108" s="213" t="s">
        <v>197</v>
      </c>
      <c r="B108" s="21">
        <v>-0.40000000000003411</v>
      </c>
      <c r="C108" s="21">
        <v>0</v>
      </c>
      <c r="D108" s="21">
        <v>-0.19999999999999929</v>
      </c>
      <c r="E108" s="31">
        <v>-0.59999999999999432</v>
      </c>
    </row>
    <row r="109" spans="1:6" ht="14.5" thickBot="1" x14ac:dyDescent="0.35">
      <c r="A109" s="213" t="s">
        <v>198</v>
      </c>
      <c r="B109" s="21">
        <v>-6.1000000000000227</v>
      </c>
      <c r="C109" s="21">
        <v>-7.9000000000000341</v>
      </c>
      <c r="D109" s="21">
        <v>1.7000000000000011</v>
      </c>
      <c r="E109" s="31">
        <v>5.0999999999999943</v>
      </c>
    </row>
    <row r="110" spans="1:6" ht="14.5" thickBot="1" x14ac:dyDescent="0.35">
      <c r="A110" s="213" t="s">
        <v>199</v>
      </c>
      <c r="B110" s="21">
        <v>2.3000000000000114</v>
      </c>
      <c r="C110" s="21">
        <v>2.3000000000000114</v>
      </c>
      <c r="D110" s="21">
        <v>9.9999999999999645E-2</v>
      </c>
      <c r="E110" s="31">
        <v>-1.8999999999999773</v>
      </c>
    </row>
    <row r="111" spans="1:6" ht="14.5" thickBot="1" x14ac:dyDescent="0.35">
      <c r="A111" s="213" t="s">
        <v>200</v>
      </c>
      <c r="B111" s="21">
        <v>-0.20000000000004547</v>
      </c>
      <c r="C111" s="21">
        <v>-2.6000000000000227</v>
      </c>
      <c r="D111" s="21">
        <v>2.3999999999999986</v>
      </c>
      <c r="E111" s="31">
        <v>-1.3000000000000114</v>
      </c>
    </row>
    <row r="112" spans="1:6" ht="14.5" thickBot="1" x14ac:dyDescent="0.35">
      <c r="A112" s="213" t="s">
        <v>201</v>
      </c>
      <c r="B112" s="21">
        <v>-4.8999999999999773</v>
      </c>
      <c r="C112" s="21">
        <v>-2.2999999999999545</v>
      </c>
      <c r="D112" s="21">
        <v>-2.5</v>
      </c>
      <c r="E112" s="31">
        <v>6.7000000000000171</v>
      </c>
    </row>
    <row r="113" spans="1:14" ht="14.5" thickBot="1" x14ac:dyDescent="0.35">
      <c r="A113" s="213" t="s">
        <v>202</v>
      </c>
      <c r="B113" s="21">
        <v>-0.30000000000001137</v>
      </c>
      <c r="C113" s="21">
        <v>-1.0999999999999659</v>
      </c>
      <c r="D113" s="21">
        <v>0.80000000000000426</v>
      </c>
      <c r="E113" s="31">
        <v>1.6999999999999886</v>
      </c>
    </row>
    <row r="114" spans="1:14" x14ac:dyDescent="0.3">
      <c r="A114" s="41" t="s">
        <v>21</v>
      </c>
      <c r="B114" s="43"/>
      <c r="C114" s="43"/>
      <c r="D114" s="43"/>
      <c r="E114" s="43"/>
    </row>
    <row r="117" spans="1:14" ht="13.5" thickBot="1" x14ac:dyDescent="0.35">
      <c r="A117" s="42" t="s">
        <v>645</v>
      </c>
      <c r="B117" s="43"/>
      <c r="C117" s="43"/>
      <c r="D117" s="43"/>
      <c r="I117" s="43"/>
      <c r="J117" s="43"/>
      <c r="K117" s="43"/>
      <c r="L117" s="43"/>
      <c r="M117" s="43"/>
      <c r="N117" s="43"/>
    </row>
    <row r="118" spans="1:14" ht="12.75" customHeight="1" thickBot="1" x14ac:dyDescent="0.35">
      <c r="A118" s="617" t="s">
        <v>7</v>
      </c>
      <c r="B118" s="619" t="s">
        <v>8</v>
      </c>
      <c r="C118" s="620"/>
      <c r="D118" s="619" t="s">
        <v>9</v>
      </c>
      <c r="E118" s="620"/>
      <c r="F118" s="619" t="s">
        <v>10</v>
      </c>
      <c r="G118" s="620"/>
    </row>
    <row r="119" spans="1:14" ht="14.5" thickBot="1" x14ac:dyDescent="0.35">
      <c r="A119" s="618"/>
      <c r="B119" s="147">
        <v>2024</v>
      </c>
      <c r="C119" s="147">
        <v>2025</v>
      </c>
      <c r="D119" s="147">
        <v>2024</v>
      </c>
      <c r="E119" s="147">
        <v>2025</v>
      </c>
      <c r="F119" s="147">
        <v>2024</v>
      </c>
      <c r="G119" s="147">
        <v>2025</v>
      </c>
    </row>
    <row r="120" spans="1:14" ht="14.5" thickBot="1" x14ac:dyDescent="0.35">
      <c r="A120" s="67" t="s">
        <v>8</v>
      </c>
      <c r="B120" s="157">
        <v>61.8</v>
      </c>
      <c r="C120" s="157">
        <v>61.6</v>
      </c>
      <c r="D120" s="157">
        <v>67.400000000000006</v>
      </c>
      <c r="E120" s="157">
        <v>67.3</v>
      </c>
      <c r="F120" s="157">
        <v>56.4</v>
      </c>
      <c r="G120" s="157">
        <v>56.1</v>
      </c>
    </row>
    <row r="121" spans="1:14" ht="14.5" thickBot="1" x14ac:dyDescent="0.35">
      <c r="A121" s="29" t="s">
        <v>11</v>
      </c>
      <c r="B121" s="158">
        <v>6.4957499999999992</v>
      </c>
      <c r="C121" s="158">
        <v>5.9988000000000001</v>
      </c>
      <c r="D121" s="158">
        <v>8.0325000000000006</v>
      </c>
      <c r="E121" s="158">
        <v>7.6670249999999998</v>
      </c>
      <c r="F121" s="158">
        <v>4.88</v>
      </c>
      <c r="G121" s="158">
        <v>4.2411250000000003</v>
      </c>
    </row>
    <row r="122" spans="1:14" ht="14.5" thickBot="1" x14ac:dyDescent="0.35">
      <c r="A122" s="29" t="s">
        <v>12</v>
      </c>
      <c r="B122" s="158">
        <v>48.029749999999993</v>
      </c>
      <c r="C122" s="158">
        <v>46.667775000000006</v>
      </c>
      <c r="D122" s="158">
        <v>57.506750000000004</v>
      </c>
      <c r="E122" s="158">
        <v>56.318574999999996</v>
      </c>
      <c r="F122" s="158">
        <v>38.167000000000002</v>
      </c>
      <c r="G122" s="158">
        <v>36.574874999999999</v>
      </c>
    </row>
    <row r="123" spans="1:14" ht="14.5" thickBot="1" x14ac:dyDescent="0.35">
      <c r="A123" s="29" t="s">
        <v>13</v>
      </c>
      <c r="B123" s="158">
        <v>85.114999999999995</v>
      </c>
      <c r="C123" s="158">
        <v>83.199825000000004</v>
      </c>
      <c r="D123" s="158">
        <v>91.197249999999997</v>
      </c>
      <c r="E123" s="158">
        <v>89.374500000000012</v>
      </c>
      <c r="F123" s="158">
        <v>78.793750000000003</v>
      </c>
      <c r="G123" s="158">
        <v>76.774100000000004</v>
      </c>
    </row>
    <row r="124" spans="1:14" ht="14.5" thickBot="1" x14ac:dyDescent="0.35">
      <c r="A124" s="29" t="s">
        <v>14</v>
      </c>
      <c r="B124" s="158">
        <v>89.23575000000001</v>
      </c>
      <c r="C124" s="158">
        <v>89.000375000000005</v>
      </c>
      <c r="D124" s="158">
        <v>95.195999999999998</v>
      </c>
      <c r="E124" s="158">
        <v>95.663650000000004</v>
      </c>
      <c r="F124" s="158">
        <v>83.024000000000001</v>
      </c>
      <c r="G124" s="158">
        <v>82.061599999999999</v>
      </c>
    </row>
    <row r="125" spans="1:14" ht="14.5" thickBot="1" x14ac:dyDescent="0.35">
      <c r="A125" s="29" t="s">
        <v>15</v>
      </c>
      <c r="B125" s="158">
        <v>90.649750000000012</v>
      </c>
      <c r="C125" s="158">
        <v>91.39725</v>
      </c>
      <c r="D125" s="158">
        <v>95.363000000000014</v>
      </c>
      <c r="E125" s="158">
        <v>95.507450000000006</v>
      </c>
      <c r="F125" s="158">
        <v>85.727249999999998</v>
      </c>
      <c r="G125" s="158">
        <v>87.109324999999998</v>
      </c>
    </row>
    <row r="126" spans="1:14" ht="14.5" thickBot="1" x14ac:dyDescent="0.35">
      <c r="A126" s="29" t="s">
        <v>16</v>
      </c>
      <c r="B126" s="158">
        <v>91.889499999999998</v>
      </c>
      <c r="C126" s="158">
        <v>91.955825000000004</v>
      </c>
      <c r="D126" s="158">
        <v>94.429000000000002</v>
      </c>
      <c r="E126" s="158">
        <v>94.597075000000004</v>
      </c>
      <c r="F126" s="158">
        <v>89.195249999999987</v>
      </c>
      <c r="G126" s="158">
        <v>89.150925000000001</v>
      </c>
    </row>
    <row r="127" spans="1:14" ht="14.5" thickBot="1" x14ac:dyDescent="0.35">
      <c r="A127" s="29" t="s">
        <v>17</v>
      </c>
      <c r="B127" s="158">
        <v>93.106999999999999</v>
      </c>
      <c r="C127" s="158">
        <v>93.611699999999999</v>
      </c>
      <c r="D127" s="158">
        <v>94.515249999999995</v>
      </c>
      <c r="E127" s="158">
        <v>94.638275000000007</v>
      </c>
      <c r="F127" s="158">
        <v>91.625749999999996</v>
      </c>
      <c r="G127" s="158">
        <v>92.529875000000004</v>
      </c>
    </row>
    <row r="128" spans="1:14" ht="14.5" thickBot="1" x14ac:dyDescent="0.35">
      <c r="A128" s="29" t="s">
        <v>18</v>
      </c>
      <c r="B128" s="158">
        <v>89.491749999999996</v>
      </c>
      <c r="C128" s="158">
        <v>89.803325000000001</v>
      </c>
      <c r="D128" s="158">
        <v>90.96275</v>
      </c>
      <c r="E128" s="158">
        <v>91.129750000000001</v>
      </c>
      <c r="F128" s="158">
        <v>88.005499999999998</v>
      </c>
      <c r="G128" s="158">
        <v>88.455550000000002</v>
      </c>
    </row>
    <row r="129" spans="1:14" ht="14.5" thickBot="1" x14ac:dyDescent="0.35">
      <c r="A129" s="29" t="s">
        <v>19</v>
      </c>
      <c r="B129" s="158">
        <v>83.571249999999992</v>
      </c>
      <c r="C129" s="158">
        <v>84.420775000000006</v>
      </c>
      <c r="D129" s="158">
        <v>85.729500000000002</v>
      </c>
      <c r="E129" s="158">
        <v>87.299725000000009</v>
      </c>
      <c r="F129" s="158">
        <v>81.494249999999994</v>
      </c>
      <c r="G129" s="158">
        <v>81.635575000000003</v>
      </c>
    </row>
    <row r="130" spans="1:14" ht="14.5" thickBot="1" x14ac:dyDescent="0.35">
      <c r="A130" s="29" t="s">
        <v>20</v>
      </c>
      <c r="B130" s="158">
        <v>53.019999999999996</v>
      </c>
      <c r="C130" s="158">
        <v>54.792349999999999</v>
      </c>
      <c r="D130" s="158">
        <v>56.780749999999998</v>
      </c>
      <c r="E130" s="158">
        <v>59.490675000000003</v>
      </c>
      <c r="F130" s="158">
        <v>49.59075</v>
      </c>
      <c r="G130" s="158">
        <v>50.492525000000001</v>
      </c>
    </row>
    <row r="131" spans="1:14" ht="14.5" thickBot="1" x14ac:dyDescent="0.35">
      <c r="A131" s="29" t="s">
        <v>646</v>
      </c>
      <c r="B131" s="158">
        <v>6.1932500000000008</v>
      </c>
      <c r="C131" s="158">
        <v>6.7342499999999994</v>
      </c>
      <c r="D131" s="158">
        <v>7.7669999999999995</v>
      </c>
      <c r="E131" s="158">
        <v>8.8528749999999992</v>
      </c>
      <c r="F131" s="158">
        <v>5.0932499999999994</v>
      </c>
      <c r="G131" s="158">
        <v>5.2336999999999998</v>
      </c>
    </row>
    <row r="132" spans="1:14" x14ac:dyDescent="0.3">
      <c r="A132" s="35" t="s">
        <v>21</v>
      </c>
      <c r="B132" s="43"/>
      <c r="C132" s="43"/>
      <c r="D132" s="43"/>
      <c r="E132" s="43"/>
      <c r="F132" s="43"/>
      <c r="G132" s="43"/>
    </row>
    <row r="133" spans="1:14" x14ac:dyDescent="0.3">
      <c r="K133" s="13"/>
      <c r="L133" s="13"/>
      <c r="M133" s="13"/>
      <c r="N133" s="13"/>
    </row>
    <row r="134" spans="1:14" x14ac:dyDescent="0.3">
      <c r="K134" s="13"/>
      <c r="L134" s="13"/>
      <c r="M134" s="13"/>
      <c r="N134" s="13"/>
    </row>
    <row r="135" spans="1:14" x14ac:dyDescent="0.3">
      <c r="K135" s="13"/>
      <c r="L135" s="13"/>
      <c r="M135" s="13"/>
      <c r="N135" s="13"/>
    </row>
    <row r="136" spans="1:14" x14ac:dyDescent="0.3">
      <c r="K136" s="13"/>
      <c r="L136" s="13"/>
      <c r="M136" s="13"/>
      <c r="N136" s="13"/>
    </row>
    <row r="137" spans="1:14" x14ac:dyDescent="0.3">
      <c r="K137" s="13"/>
      <c r="L137" s="13"/>
      <c r="M137" s="13"/>
      <c r="N137" s="13"/>
    </row>
    <row r="138" spans="1:14" x14ac:dyDescent="0.3">
      <c r="K138" s="13"/>
      <c r="L138" s="13"/>
      <c r="M138" s="13"/>
      <c r="N138" s="13"/>
    </row>
    <row r="139" spans="1:14" x14ac:dyDescent="0.3">
      <c r="K139" s="13"/>
      <c r="L139" s="13"/>
      <c r="M139" s="13"/>
      <c r="N139" s="13"/>
    </row>
    <row r="140" spans="1:14" x14ac:dyDescent="0.3">
      <c r="K140" s="13"/>
      <c r="L140" s="13"/>
      <c r="M140" s="13"/>
      <c r="N140" s="13"/>
    </row>
    <row r="146" spans="8:10" ht="36" customHeight="1" x14ac:dyDescent="0.3"/>
    <row r="147" spans="8:10" x14ac:dyDescent="0.3">
      <c r="H147" s="14"/>
      <c r="I147" s="14"/>
      <c r="J147" s="14"/>
    </row>
    <row r="148" spans="8:10" x14ac:dyDescent="0.3">
      <c r="H148" s="15"/>
      <c r="I148" s="15"/>
      <c r="J148" s="15"/>
    </row>
    <row r="149" spans="8:10" x14ac:dyDescent="0.3">
      <c r="H149" s="15"/>
      <c r="I149" s="15"/>
      <c r="J149" s="15"/>
    </row>
    <row r="150" spans="8:10" x14ac:dyDescent="0.3">
      <c r="H150" s="15"/>
      <c r="I150" s="15"/>
      <c r="J150" s="15"/>
    </row>
    <row r="151" spans="8:10" x14ac:dyDescent="0.3">
      <c r="H151" s="15"/>
      <c r="I151" s="15"/>
      <c r="J151" s="15"/>
    </row>
    <row r="152" spans="8:10" x14ac:dyDescent="0.3">
      <c r="H152" s="15"/>
      <c r="I152" s="15"/>
      <c r="J152" s="15"/>
    </row>
    <row r="153" spans="8:10" x14ac:dyDescent="0.3">
      <c r="H153" s="15"/>
      <c r="I153" s="15"/>
      <c r="J153" s="15"/>
    </row>
    <row r="154" spans="8:10" x14ac:dyDescent="0.3">
      <c r="H154" s="15"/>
      <c r="I154" s="15"/>
      <c r="J154" s="15"/>
    </row>
    <row r="155" spans="8:10" x14ac:dyDescent="0.3">
      <c r="H155" s="15"/>
      <c r="I155" s="15"/>
      <c r="J155" s="15"/>
    </row>
  </sheetData>
  <mergeCells count="27">
    <mergeCell ref="A24:A25"/>
    <mergeCell ref="B24:C24"/>
    <mergeCell ref="D24:E24"/>
    <mergeCell ref="C37:F37"/>
    <mergeCell ref="A118:A119"/>
    <mergeCell ref="B118:C118"/>
    <mergeCell ref="D118:E118"/>
    <mergeCell ref="F118:G118"/>
    <mergeCell ref="A45:A49"/>
    <mergeCell ref="A50:A54"/>
    <mergeCell ref="A55:A59"/>
    <mergeCell ref="A60:A64"/>
    <mergeCell ref="A65:A69"/>
    <mergeCell ref="C39:D39"/>
    <mergeCell ref="E39:F39"/>
    <mergeCell ref="A40:A44"/>
    <mergeCell ref="A102:A104"/>
    <mergeCell ref="B102:D102"/>
    <mergeCell ref="E102:E104"/>
    <mergeCell ref="B103:B104"/>
    <mergeCell ref="C103:D103"/>
    <mergeCell ref="F88:F89"/>
    <mergeCell ref="E88:E89"/>
    <mergeCell ref="A88:A89"/>
    <mergeCell ref="B88:D88"/>
    <mergeCell ref="A70:A74"/>
    <mergeCell ref="A75:A79"/>
  </mergeCells>
  <pageMargins left="0.75" right="0.75"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D7E0"/>
    <pageSetUpPr fitToPage="1"/>
  </sheetPr>
  <dimension ref="A1:Z92"/>
  <sheetViews>
    <sheetView topLeftCell="B1" zoomScaleNormal="100" zoomScaleSheetLayoutView="80" workbookViewId="0">
      <selection activeCell="B1" sqref="B1"/>
    </sheetView>
  </sheetViews>
  <sheetFormatPr defaultColWidth="9.1796875" defaultRowHeight="15.5" x14ac:dyDescent="0.35"/>
  <cols>
    <col min="1" max="1" width="16.54296875" style="47" customWidth="1"/>
    <col min="2" max="2" width="9.1796875" style="545"/>
    <col min="3" max="14" width="9.1796875" style="47"/>
    <col min="15" max="16" width="11.26953125" style="47" bestFit="1" customWidth="1"/>
    <col min="17" max="17" width="11.26953125" style="47" customWidth="1"/>
    <col min="18" max="18" width="10.26953125" style="47" customWidth="1"/>
    <col min="19" max="19" width="10.1796875" style="47" customWidth="1"/>
    <col min="20" max="20" width="10.81640625" style="47" customWidth="1"/>
    <col min="21" max="21" width="11.453125" style="47" customWidth="1"/>
    <col min="22" max="22" width="9.81640625" style="47" bestFit="1" customWidth="1"/>
    <col min="23" max="24" width="8.453125" style="47" customWidth="1"/>
    <col min="25" max="16384" width="9.1796875" style="47"/>
  </cols>
  <sheetData>
    <row r="1" spans="1:26" x14ac:dyDescent="0.35">
      <c r="A1" s="549" t="s">
        <v>1174</v>
      </c>
      <c r="B1" s="544" t="s">
        <v>1176</v>
      </c>
    </row>
    <row r="2" spans="1:26" x14ac:dyDescent="0.35">
      <c r="A2" s="549" t="s">
        <v>1175</v>
      </c>
    </row>
    <row r="3" spans="1:26" ht="15.75" customHeight="1" x14ac:dyDescent="0.35">
      <c r="P3" s="48"/>
      <c r="Q3" s="622" t="s">
        <v>422</v>
      </c>
      <c r="R3" s="623"/>
      <c r="S3" s="622" t="s">
        <v>425</v>
      </c>
      <c r="T3" s="623"/>
      <c r="U3" s="622" t="s">
        <v>423</v>
      </c>
      <c r="V3" s="623"/>
      <c r="W3" s="622" t="s">
        <v>424</v>
      </c>
      <c r="X3" s="623"/>
    </row>
    <row r="4" spans="1:26" x14ac:dyDescent="0.35">
      <c r="P4" s="49" t="s">
        <v>426</v>
      </c>
      <c r="Q4" s="291">
        <v>2024</v>
      </c>
      <c r="R4" s="291">
        <v>2025</v>
      </c>
      <c r="S4" s="291">
        <v>2024</v>
      </c>
      <c r="T4" s="291">
        <v>2025</v>
      </c>
      <c r="U4" s="291">
        <v>2024</v>
      </c>
      <c r="V4" s="291">
        <v>2025</v>
      </c>
      <c r="W4" s="291">
        <v>2024</v>
      </c>
      <c r="X4" s="291">
        <v>2025</v>
      </c>
    </row>
    <row r="5" spans="1:26" x14ac:dyDescent="0.35">
      <c r="P5" s="50" t="s">
        <v>410</v>
      </c>
      <c r="Q5" s="295">
        <v>190186</v>
      </c>
      <c r="R5" s="295">
        <v>192650</v>
      </c>
      <c r="S5" s="297">
        <v>1902630</v>
      </c>
      <c r="T5" s="297">
        <v>1906336</v>
      </c>
      <c r="U5" s="292">
        <v>323251</v>
      </c>
      <c r="V5" s="292">
        <v>337257</v>
      </c>
      <c r="W5" s="297">
        <v>235632</v>
      </c>
      <c r="X5" s="53">
        <v>243226</v>
      </c>
      <c r="Z5" s="51"/>
    </row>
    <row r="6" spans="1:26" ht="15.75" customHeight="1" x14ac:dyDescent="0.35">
      <c r="P6" s="50" t="s">
        <v>411</v>
      </c>
      <c r="Q6" s="295">
        <v>190934</v>
      </c>
      <c r="R6" s="295">
        <v>193273</v>
      </c>
      <c r="S6" s="297">
        <v>1906593</v>
      </c>
      <c r="T6" s="297">
        <v>1909793</v>
      </c>
      <c r="U6" s="292">
        <v>337921</v>
      </c>
      <c r="V6" s="292">
        <v>347541</v>
      </c>
      <c r="W6" s="297">
        <v>233844</v>
      </c>
      <c r="X6" s="53">
        <v>241341</v>
      </c>
      <c r="Z6" s="51"/>
    </row>
    <row r="7" spans="1:26" x14ac:dyDescent="0.35">
      <c r="P7" s="52" t="s">
        <v>412</v>
      </c>
      <c r="Q7" s="293">
        <v>191612</v>
      </c>
      <c r="R7" s="293">
        <v>194158</v>
      </c>
      <c r="S7" s="293">
        <v>1910970</v>
      </c>
      <c r="T7" s="293">
        <v>1915703</v>
      </c>
      <c r="U7" s="293">
        <v>351436</v>
      </c>
      <c r="V7" s="293">
        <v>364146</v>
      </c>
      <c r="W7" s="293">
        <v>232629</v>
      </c>
      <c r="X7" s="53">
        <v>240088</v>
      </c>
      <c r="Z7" s="51"/>
    </row>
    <row r="8" spans="1:26" x14ac:dyDescent="0.35">
      <c r="P8" s="52" t="s">
        <v>413</v>
      </c>
      <c r="Q8" s="294">
        <v>192281</v>
      </c>
      <c r="R8" s="294">
        <v>196360</v>
      </c>
      <c r="S8" s="294">
        <v>1913989</v>
      </c>
      <c r="T8" s="294">
        <v>1916727</v>
      </c>
      <c r="U8" s="294">
        <v>363111</v>
      </c>
      <c r="V8" s="294">
        <v>373384</v>
      </c>
      <c r="W8" s="294">
        <v>231732</v>
      </c>
      <c r="X8" s="298">
        <v>238022</v>
      </c>
      <c r="Z8" s="51"/>
    </row>
    <row r="9" spans="1:26" x14ac:dyDescent="0.35">
      <c r="P9" s="52" t="s">
        <v>414</v>
      </c>
      <c r="Q9" s="294">
        <v>193033</v>
      </c>
      <c r="R9" s="294">
        <v>197223</v>
      </c>
      <c r="S9" s="294">
        <v>1913895</v>
      </c>
      <c r="T9" s="294">
        <v>1917049</v>
      </c>
      <c r="U9" s="294">
        <v>377127</v>
      </c>
      <c r="V9" s="294">
        <v>388103</v>
      </c>
      <c r="W9" s="294">
        <v>230650</v>
      </c>
      <c r="X9" s="53">
        <v>236832</v>
      </c>
      <c r="Z9" s="51"/>
    </row>
    <row r="10" spans="1:26" x14ac:dyDescent="0.35">
      <c r="P10" s="52" t="s">
        <v>415</v>
      </c>
      <c r="Q10" s="295">
        <v>193725</v>
      </c>
      <c r="R10" s="295">
        <v>197945</v>
      </c>
      <c r="S10" s="295">
        <v>1913833</v>
      </c>
      <c r="T10" s="295">
        <v>1918888</v>
      </c>
      <c r="U10" s="295">
        <v>387123</v>
      </c>
      <c r="V10" s="295">
        <v>402726</v>
      </c>
      <c r="W10" s="295">
        <v>229472</v>
      </c>
      <c r="X10" s="53">
        <v>235728</v>
      </c>
      <c r="Z10" s="51"/>
    </row>
    <row r="11" spans="1:26" x14ac:dyDescent="0.35">
      <c r="P11" s="52" t="s">
        <v>416</v>
      </c>
      <c r="Q11" s="295">
        <v>194199</v>
      </c>
      <c r="R11" s="295">
        <v>198173</v>
      </c>
      <c r="S11" s="295">
        <v>1906424</v>
      </c>
      <c r="T11" s="295">
        <v>1911288</v>
      </c>
      <c r="U11" s="295">
        <v>395891</v>
      </c>
      <c r="V11" s="295">
        <v>407910</v>
      </c>
      <c r="W11" s="295">
        <v>240550</v>
      </c>
      <c r="X11" s="53">
        <v>240452</v>
      </c>
      <c r="Z11" s="51"/>
    </row>
    <row r="12" spans="1:26" x14ac:dyDescent="0.35">
      <c r="P12" s="52" t="s">
        <v>417</v>
      </c>
      <c r="Q12" s="296">
        <v>194489</v>
      </c>
      <c r="R12" s="296">
        <v>198428</v>
      </c>
      <c r="S12" s="296">
        <v>1906907</v>
      </c>
      <c r="T12" s="296">
        <v>1909923</v>
      </c>
      <c r="U12" s="296">
        <v>398002</v>
      </c>
      <c r="V12" s="296">
        <v>408118</v>
      </c>
      <c r="W12" s="296">
        <v>239645</v>
      </c>
      <c r="X12" s="53">
        <v>239585</v>
      </c>
      <c r="Z12" s="51"/>
    </row>
    <row r="13" spans="1:26" x14ac:dyDescent="0.35">
      <c r="P13" s="52" t="s">
        <v>418</v>
      </c>
      <c r="Q13" s="295">
        <v>194635</v>
      </c>
      <c r="R13" s="295">
        <v>198672</v>
      </c>
      <c r="S13" s="295">
        <v>1923442</v>
      </c>
      <c r="T13" s="295">
        <v>1922830</v>
      </c>
      <c r="U13" s="295">
        <v>389476</v>
      </c>
      <c r="V13" s="295">
        <v>401922</v>
      </c>
      <c r="W13" s="295">
        <v>238638</v>
      </c>
      <c r="X13" s="53">
        <v>238602</v>
      </c>
      <c r="Z13" s="51"/>
    </row>
    <row r="14" spans="1:26" x14ac:dyDescent="0.35">
      <c r="P14" s="52" t="s">
        <v>419</v>
      </c>
      <c r="Q14" s="296">
        <v>194593</v>
      </c>
      <c r="R14" s="296">
        <v>199166</v>
      </c>
      <c r="S14" s="296">
        <v>1926534</v>
      </c>
      <c r="T14" s="296">
        <v>1927752</v>
      </c>
      <c r="U14" s="296">
        <v>387849</v>
      </c>
      <c r="V14" s="296">
        <v>399685</v>
      </c>
      <c r="W14" s="296">
        <v>253104</v>
      </c>
      <c r="X14" s="296">
        <v>245666</v>
      </c>
      <c r="Z14" s="51"/>
    </row>
    <row r="15" spans="1:26" x14ac:dyDescent="0.35">
      <c r="P15" s="52" t="s">
        <v>420</v>
      </c>
      <c r="Q15" s="295">
        <v>194786</v>
      </c>
      <c r="R15" s="295">
        <v>199800</v>
      </c>
      <c r="S15" s="295">
        <v>1925774</v>
      </c>
      <c r="T15" s="295">
        <v>1926372</v>
      </c>
      <c r="U15" s="295">
        <v>391009</v>
      </c>
      <c r="V15" s="295">
        <v>402603</v>
      </c>
      <c r="W15" s="295">
        <v>248161</v>
      </c>
      <c r="X15" s="53">
        <v>242751</v>
      </c>
      <c r="Z15" s="51"/>
    </row>
    <row r="16" spans="1:26" x14ac:dyDescent="0.35">
      <c r="P16" s="52" t="s">
        <v>421</v>
      </c>
      <c r="Q16" s="296">
        <v>194449</v>
      </c>
      <c r="R16" s="296">
        <v>199890</v>
      </c>
      <c r="S16" s="296">
        <v>1913835</v>
      </c>
      <c r="T16" s="296">
        <v>1916210</v>
      </c>
      <c r="U16" s="294">
        <v>382087</v>
      </c>
      <c r="V16" s="294">
        <v>394050</v>
      </c>
      <c r="W16" s="296">
        <v>246421</v>
      </c>
      <c r="X16" s="53">
        <v>241189</v>
      </c>
      <c r="Z16" s="51"/>
    </row>
    <row r="17" spans="1:26" x14ac:dyDescent="0.35">
      <c r="B17" s="546" t="s">
        <v>205</v>
      </c>
      <c r="C17" s="54"/>
      <c r="Q17" s="51"/>
      <c r="R17" s="51"/>
      <c r="S17" s="51"/>
      <c r="T17" s="51"/>
      <c r="U17" s="51"/>
      <c r="V17" s="51"/>
      <c r="W17" s="51"/>
      <c r="X17" s="51"/>
      <c r="Z17" s="51"/>
    </row>
    <row r="18" spans="1:26" x14ac:dyDescent="0.35">
      <c r="R18" s="55"/>
      <c r="S18" s="51"/>
      <c r="V18" s="56"/>
    </row>
    <row r="19" spans="1:26" x14ac:dyDescent="0.35">
      <c r="A19" s="549" t="s">
        <v>1174</v>
      </c>
      <c r="B19" s="544" t="s">
        <v>1177</v>
      </c>
      <c r="R19" s="51"/>
      <c r="T19" s="51"/>
      <c r="V19" s="51"/>
      <c r="X19" s="51"/>
      <c r="Z19" s="51"/>
    </row>
    <row r="20" spans="1:26" x14ac:dyDescent="0.35">
      <c r="A20" s="549" t="s">
        <v>1175</v>
      </c>
    </row>
    <row r="21" spans="1:26" x14ac:dyDescent="0.35">
      <c r="T21" s="51"/>
    </row>
    <row r="22" spans="1:26" x14ac:dyDescent="0.35">
      <c r="R22" s="51"/>
    </row>
    <row r="25" spans="1:26" x14ac:dyDescent="0.35">
      <c r="Q25" s="51"/>
    </row>
    <row r="26" spans="1:26" x14ac:dyDescent="0.35">
      <c r="Q26" s="51"/>
    </row>
    <row r="27" spans="1:26" x14ac:dyDescent="0.35">
      <c r="O27" s="57"/>
      <c r="Q27" s="51"/>
    </row>
    <row r="28" spans="1:26" x14ac:dyDescent="0.35">
      <c r="O28" s="57"/>
      <c r="Q28" s="51"/>
    </row>
    <row r="29" spans="1:26" x14ac:dyDescent="0.35">
      <c r="O29" s="57"/>
      <c r="Q29" s="51"/>
    </row>
    <row r="30" spans="1:26" x14ac:dyDescent="0.35">
      <c r="O30" s="57"/>
      <c r="Q30" s="51"/>
      <c r="R30" s="51"/>
    </row>
    <row r="31" spans="1:26" x14ac:dyDescent="0.35">
      <c r="O31" s="57"/>
    </row>
    <row r="32" spans="1:26" x14ac:dyDescent="0.35">
      <c r="O32" s="57"/>
    </row>
    <row r="33" spans="1:21" x14ac:dyDescent="0.35">
      <c r="O33" s="57"/>
    </row>
    <row r="34" spans="1:21" x14ac:dyDescent="0.35">
      <c r="O34" s="57"/>
    </row>
    <row r="35" spans="1:21" x14ac:dyDescent="0.35">
      <c r="O35" s="57"/>
    </row>
    <row r="36" spans="1:21" x14ac:dyDescent="0.35">
      <c r="B36" s="546" t="s">
        <v>205</v>
      </c>
      <c r="O36" s="57"/>
    </row>
    <row r="37" spans="1:21" x14ac:dyDescent="0.35">
      <c r="O37" s="57"/>
    </row>
    <row r="38" spans="1:21" x14ac:dyDescent="0.35">
      <c r="A38" s="549" t="s">
        <v>1174</v>
      </c>
      <c r="B38" s="544" t="s">
        <v>1178</v>
      </c>
      <c r="O38" s="57"/>
    </row>
    <row r="39" spans="1:21" x14ac:dyDescent="0.35">
      <c r="A39" s="549" t="s">
        <v>1175</v>
      </c>
      <c r="O39" s="57"/>
    </row>
    <row r="40" spans="1:21" x14ac:dyDescent="0.35">
      <c r="O40" s="57"/>
    </row>
    <row r="41" spans="1:21" x14ac:dyDescent="0.35">
      <c r="O41" s="57"/>
      <c r="P41" s="57"/>
      <c r="Q41" s="57"/>
      <c r="T41" s="624"/>
      <c r="U41" s="624"/>
    </row>
    <row r="42" spans="1:21" x14ac:dyDescent="0.35">
      <c r="O42" s="57"/>
    </row>
    <row r="43" spans="1:21" x14ac:dyDescent="0.35">
      <c r="O43" s="57"/>
    </row>
    <row r="44" spans="1:21" x14ac:dyDescent="0.35">
      <c r="O44" s="57"/>
      <c r="P44" s="58"/>
      <c r="Q44" s="58"/>
      <c r="T44" s="621"/>
      <c r="U44" s="621"/>
    </row>
    <row r="45" spans="1:21" x14ac:dyDescent="0.35">
      <c r="O45" s="57"/>
    </row>
    <row r="46" spans="1:21" x14ac:dyDescent="0.35">
      <c r="O46" s="57"/>
    </row>
    <row r="47" spans="1:21" x14ac:dyDescent="0.35">
      <c r="O47" s="57"/>
    </row>
    <row r="48" spans="1:21" x14ac:dyDescent="0.35">
      <c r="O48" s="57"/>
      <c r="Q48" s="1"/>
    </row>
    <row r="53" spans="1:2" ht="9.75" customHeight="1" x14ac:dyDescent="0.35">
      <c r="B53" s="544"/>
    </row>
    <row r="55" spans="1:2" x14ac:dyDescent="0.35">
      <c r="B55" s="546" t="s">
        <v>205</v>
      </c>
    </row>
    <row r="56" spans="1:2" x14ac:dyDescent="0.35">
      <c r="B56" s="547"/>
    </row>
    <row r="57" spans="1:2" x14ac:dyDescent="0.35">
      <c r="A57" s="549" t="s">
        <v>1174</v>
      </c>
      <c r="B57" s="544" t="s">
        <v>1179</v>
      </c>
    </row>
    <row r="58" spans="1:2" x14ac:dyDescent="0.35">
      <c r="A58" s="549" t="s">
        <v>1175</v>
      </c>
      <c r="B58" s="544"/>
    </row>
    <row r="60" spans="1:2" x14ac:dyDescent="0.35">
      <c r="B60" s="548"/>
    </row>
    <row r="75" spans="2:2" x14ac:dyDescent="0.35">
      <c r="B75" s="544"/>
    </row>
    <row r="76" spans="2:2" x14ac:dyDescent="0.35">
      <c r="B76" s="546" t="s">
        <v>205</v>
      </c>
    </row>
    <row r="77" spans="2:2" x14ac:dyDescent="0.35">
      <c r="B77" s="548"/>
    </row>
    <row r="92" spans="2:2" x14ac:dyDescent="0.35">
      <c r="B92" s="546"/>
    </row>
  </sheetData>
  <mergeCells count="6">
    <mergeCell ref="T44:U44"/>
    <mergeCell ref="Q3:R3"/>
    <mergeCell ref="S3:T3"/>
    <mergeCell ref="U3:V3"/>
    <mergeCell ref="W3:X3"/>
    <mergeCell ref="T41:U41"/>
  </mergeCells>
  <pageMargins left="0.19685039370078741" right="0.19685039370078741" top="0.19685039370078741" bottom="0.19685039370078741" header="0.11811023622047245" footer="0.11811023622047245"/>
  <pageSetup paperSize="9" scale="3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D7E0"/>
  </sheetPr>
  <dimension ref="A1:G90"/>
  <sheetViews>
    <sheetView zoomScaleNormal="100" zoomScalePageLayoutView="80" workbookViewId="0">
      <selection sqref="A1:XFD1"/>
    </sheetView>
  </sheetViews>
  <sheetFormatPr defaultColWidth="8.81640625" defaultRowHeight="14" x14ac:dyDescent="0.3"/>
  <cols>
    <col min="1" max="1" width="26.453125" style="1" customWidth="1"/>
    <col min="2" max="2" width="17.453125" style="1" customWidth="1"/>
    <col min="3" max="3" width="18.7265625" style="1" customWidth="1"/>
    <col min="4" max="4" width="14.7265625" style="1" customWidth="1"/>
    <col min="5" max="5" width="23" style="1" customWidth="1"/>
    <col min="6" max="9" width="8.81640625" style="1"/>
    <col min="10" max="10" width="21.453125" style="1" customWidth="1"/>
    <col min="11" max="16384" width="8.81640625" style="1"/>
  </cols>
  <sheetData>
    <row r="1" spans="1:4" ht="14.5" thickBot="1" x14ac:dyDescent="0.35">
      <c r="A1" s="12" t="s">
        <v>1128</v>
      </c>
    </row>
    <row r="2" spans="1:4" ht="14.5" thickBot="1" x14ac:dyDescent="0.35">
      <c r="A2" s="617" t="s">
        <v>22</v>
      </c>
      <c r="B2" s="266" t="s">
        <v>214</v>
      </c>
      <c r="C2" s="266" t="s">
        <v>216</v>
      </c>
      <c r="D2" s="266" t="s">
        <v>218</v>
      </c>
    </row>
    <row r="3" spans="1:4" ht="14.5" thickBot="1" x14ac:dyDescent="0.35">
      <c r="A3" s="618"/>
      <c r="B3" s="66" t="s">
        <v>215</v>
      </c>
      <c r="C3" s="66" t="s">
        <v>217</v>
      </c>
      <c r="D3" s="499" t="s">
        <v>1060</v>
      </c>
    </row>
    <row r="4" spans="1:4" ht="14.5" thickBot="1" x14ac:dyDescent="0.35">
      <c r="A4" s="299" t="s">
        <v>8</v>
      </c>
      <c r="B4" s="329">
        <v>2610.6999999999998</v>
      </c>
      <c r="C4" s="329">
        <v>100</v>
      </c>
      <c r="D4" s="329">
        <v>99.6</v>
      </c>
    </row>
    <row r="5" spans="1:4" ht="17.25" customHeight="1" thickBot="1" x14ac:dyDescent="0.35">
      <c r="A5" s="628" t="s">
        <v>219</v>
      </c>
      <c r="B5" s="629"/>
      <c r="C5" s="629"/>
      <c r="D5" s="630"/>
    </row>
    <row r="6" spans="1:4" ht="14.5" thickBot="1" x14ac:dyDescent="0.35">
      <c r="A6" s="89" t="s">
        <v>11</v>
      </c>
      <c r="B6" s="274">
        <v>11.2</v>
      </c>
      <c r="C6" s="274">
        <v>0.4</v>
      </c>
      <c r="D6" s="274">
        <v>130.19999999999999</v>
      </c>
    </row>
    <row r="7" spans="1:4" ht="14.5" thickBot="1" x14ac:dyDescent="0.35">
      <c r="A7" s="89" t="s">
        <v>12</v>
      </c>
      <c r="B7" s="274">
        <v>104.6</v>
      </c>
      <c r="C7" s="274">
        <v>4</v>
      </c>
      <c r="D7" s="274">
        <v>98.2</v>
      </c>
    </row>
    <row r="8" spans="1:4" ht="14.5" thickBot="1" x14ac:dyDescent="0.35">
      <c r="A8" s="89" t="s">
        <v>13</v>
      </c>
      <c r="B8" s="274">
        <v>219.2</v>
      </c>
      <c r="C8" s="274">
        <v>8.4</v>
      </c>
      <c r="D8" s="274">
        <v>92.6</v>
      </c>
    </row>
    <row r="9" spans="1:4" ht="14.5" thickBot="1" x14ac:dyDescent="0.35">
      <c r="A9" s="89" t="s">
        <v>14</v>
      </c>
      <c r="B9" s="274">
        <v>303.2</v>
      </c>
      <c r="C9" s="274">
        <v>11.6</v>
      </c>
      <c r="D9" s="274">
        <v>97.1</v>
      </c>
    </row>
    <row r="10" spans="1:4" ht="14.5" thickBot="1" x14ac:dyDescent="0.35">
      <c r="A10" s="89" t="s">
        <v>15</v>
      </c>
      <c r="B10" s="274">
        <v>349.9</v>
      </c>
      <c r="C10" s="274">
        <v>13.4</v>
      </c>
      <c r="D10" s="274">
        <v>98.6</v>
      </c>
    </row>
    <row r="11" spans="1:4" ht="14.5" thickBot="1" x14ac:dyDescent="0.35">
      <c r="A11" s="89" t="s">
        <v>16</v>
      </c>
      <c r="B11" s="274">
        <v>372.3</v>
      </c>
      <c r="C11" s="274">
        <v>14.3</v>
      </c>
      <c r="D11" s="274">
        <v>98</v>
      </c>
    </row>
    <row r="12" spans="1:4" ht="14.5" thickBot="1" x14ac:dyDescent="0.35">
      <c r="A12" s="89" t="s">
        <v>17</v>
      </c>
      <c r="B12" s="274">
        <v>400.9</v>
      </c>
      <c r="C12" s="274">
        <v>15.4</v>
      </c>
      <c r="D12" s="274">
        <v>101.3</v>
      </c>
    </row>
    <row r="13" spans="1:4" ht="14.5" thickBot="1" x14ac:dyDescent="0.35">
      <c r="A13" s="89" t="s">
        <v>18</v>
      </c>
      <c r="B13" s="274">
        <v>337.5</v>
      </c>
      <c r="C13" s="274">
        <v>12.9</v>
      </c>
      <c r="D13" s="274">
        <v>104.8</v>
      </c>
    </row>
    <row r="14" spans="1:4" ht="14.5" thickBot="1" x14ac:dyDescent="0.35">
      <c r="A14" s="89" t="s">
        <v>19</v>
      </c>
      <c r="B14" s="274">
        <v>268.7</v>
      </c>
      <c r="C14" s="274">
        <v>10.3</v>
      </c>
      <c r="D14" s="274">
        <v>99.1</v>
      </c>
    </row>
    <row r="15" spans="1:4" ht="14.5" thickBot="1" x14ac:dyDescent="0.35">
      <c r="A15" s="89" t="s">
        <v>20</v>
      </c>
      <c r="B15" s="274">
        <v>179.4</v>
      </c>
      <c r="C15" s="274">
        <v>6.9</v>
      </c>
      <c r="D15" s="274">
        <v>102.6</v>
      </c>
    </row>
    <row r="16" spans="1:4" ht="14.5" thickBot="1" x14ac:dyDescent="0.35">
      <c r="A16" s="89" t="s">
        <v>575</v>
      </c>
      <c r="B16" s="274">
        <v>63.8</v>
      </c>
      <c r="C16" s="274">
        <v>2.4</v>
      </c>
      <c r="D16" s="274">
        <v>109.6</v>
      </c>
    </row>
    <row r="17" spans="1:5" x14ac:dyDescent="0.3">
      <c r="A17" s="9" t="s">
        <v>21</v>
      </c>
    </row>
    <row r="18" spans="1:5" ht="16.5" customHeight="1" x14ac:dyDescent="0.3">
      <c r="E18" s="64"/>
    </row>
    <row r="19" spans="1:5" ht="14.5" thickBot="1" x14ac:dyDescent="0.35">
      <c r="A19" s="7" t="s">
        <v>1129</v>
      </c>
      <c r="E19" s="64"/>
    </row>
    <row r="20" spans="1:5" ht="14.5" thickBot="1" x14ac:dyDescent="0.35">
      <c r="A20" s="617" t="s">
        <v>22</v>
      </c>
      <c r="B20" s="266" t="s">
        <v>214</v>
      </c>
      <c r="C20" s="266" t="s">
        <v>216</v>
      </c>
      <c r="D20" s="266" t="s">
        <v>218</v>
      </c>
    </row>
    <row r="21" spans="1:5" ht="14.5" thickBot="1" x14ac:dyDescent="0.35">
      <c r="A21" s="618"/>
      <c r="B21" s="66" t="s">
        <v>215</v>
      </c>
      <c r="C21" s="66" t="s">
        <v>220</v>
      </c>
      <c r="D21" s="499" t="s">
        <v>1060</v>
      </c>
    </row>
    <row r="22" spans="1:5" ht="17.25" customHeight="1" thickBot="1" x14ac:dyDescent="0.35">
      <c r="A22" s="287" t="s">
        <v>8</v>
      </c>
      <c r="B22" s="300">
        <v>2610.6999999999998</v>
      </c>
      <c r="C22" s="20">
        <v>100</v>
      </c>
      <c r="D22" s="20">
        <v>99.6</v>
      </c>
    </row>
    <row r="23" spans="1:5" ht="17.25" customHeight="1" thickBot="1" x14ac:dyDescent="0.35">
      <c r="A23" s="628" t="s">
        <v>221</v>
      </c>
      <c r="B23" s="629"/>
      <c r="C23" s="629"/>
      <c r="D23" s="630"/>
    </row>
    <row r="24" spans="1:5" ht="17.25" customHeight="1" thickBot="1" x14ac:dyDescent="0.35">
      <c r="A24" s="89" t="s">
        <v>222</v>
      </c>
      <c r="B24" s="274">
        <v>72.5</v>
      </c>
      <c r="C24" s="274">
        <v>2.8</v>
      </c>
      <c r="D24" s="274">
        <v>100.1</v>
      </c>
    </row>
    <row r="25" spans="1:5" ht="17.25" customHeight="1" thickBot="1" x14ac:dyDescent="0.35">
      <c r="A25" s="89" t="s">
        <v>223</v>
      </c>
      <c r="B25" s="274">
        <v>495.1</v>
      </c>
      <c r="C25" s="274">
        <v>19</v>
      </c>
      <c r="D25" s="274">
        <v>95.9</v>
      </c>
    </row>
    <row r="26" spans="1:5" ht="17.25" customHeight="1" thickBot="1" x14ac:dyDescent="0.35">
      <c r="A26" s="89" t="s">
        <v>224</v>
      </c>
      <c r="B26" s="274">
        <v>133.6</v>
      </c>
      <c r="C26" s="274">
        <v>5.0999999999999996</v>
      </c>
      <c r="D26" s="274">
        <v>92.4</v>
      </c>
    </row>
    <row r="27" spans="1:5" ht="17.25" customHeight="1" thickBot="1" x14ac:dyDescent="0.35">
      <c r="A27" s="89" t="s">
        <v>225</v>
      </c>
      <c r="B27" s="274">
        <v>118.4</v>
      </c>
      <c r="C27" s="274">
        <v>4.5</v>
      </c>
      <c r="D27" s="274">
        <v>105.8</v>
      </c>
    </row>
    <row r="28" spans="1:5" ht="17.25" customHeight="1" thickBot="1" x14ac:dyDescent="0.35">
      <c r="A28" s="89" t="s">
        <v>226</v>
      </c>
      <c r="B28" s="274">
        <v>932.3</v>
      </c>
      <c r="C28" s="274">
        <v>35.700000000000003</v>
      </c>
      <c r="D28" s="274">
        <v>99</v>
      </c>
    </row>
    <row r="29" spans="1:5" ht="17.25" customHeight="1" thickBot="1" x14ac:dyDescent="0.35">
      <c r="A29" s="89" t="s">
        <v>227</v>
      </c>
      <c r="B29" s="274">
        <v>10.199999999999999</v>
      </c>
      <c r="C29" s="274">
        <v>0.4</v>
      </c>
      <c r="D29" s="274">
        <v>76.400000000000006</v>
      </c>
    </row>
    <row r="30" spans="1:5" ht="17.25" customHeight="1" thickBot="1" x14ac:dyDescent="0.35">
      <c r="A30" s="89" t="s">
        <v>228</v>
      </c>
      <c r="B30" s="274">
        <v>848.5</v>
      </c>
      <c r="C30" s="274">
        <v>32.5</v>
      </c>
      <c r="D30" s="274">
        <v>103.4</v>
      </c>
    </row>
    <row r="31" spans="1:5" ht="17.25" customHeight="1" thickBot="1" x14ac:dyDescent="0.35">
      <c r="A31" s="89" t="s">
        <v>576</v>
      </c>
      <c r="B31" s="274" t="s">
        <v>914</v>
      </c>
      <c r="C31" s="274">
        <v>0</v>
      </c>
      <c r="D31" s="274" t="s">
        <v>914</v>
      </c>
    </row>
    <row r="32" spans="1:5" x14ac:dyDescent="0.3">
      <c r="A32" s="9" t="s">
        <v>21</v>
      </c>
    </row>
    <row r="34" spans="1:4" ht="14.5" thickBot="1" x14ac:dyDescent="0.35">
      <c r="A34" s="7" t="s">
        <v>1130</v>
      </c>
    </row>
    <row r="35" spans="1:4" x14ac:dyDescent="0.3">
      <c r="A35" s="617" t="s">
        <v>188</v>
      </c>
      <c r="B35" s="121" t="s">
        <v>214</v>
      </c>
      <c r="C35" s="121" t="s">
        <v>216</v>
      </c>
      <c r="D35" s="121" t="s">
        <v>218</v>
      </c>
    </row>
    <row r="36" spans="1:4" ht="14.5" thickBot="1" x14ac:dyDescent="0.35">
      <c r="A36" s="618"/>
      <c r="B36" s="66" t="s">
        <v>215</v>
      </c>
      <c r="C36" s="66" t="s">
        <v>220</v>
      </c>
      <c r="D36" s="499" t="s">
        <v>1060</v>
      </c>
    </row>
    <row r="37" spans="1:4" ht="14.5" thickBot="1" x14ac:dyDescent="0.35">
      <c r="A37" s="67" t="s">
        <v>194</v>
      </c>
      <c r="B37" s="329">
        <v>2610.6999999999998</v>
      </c>
      <c r="C37" s="329">
        <v>100</v>
      </c>
      <c r="D37" s="329">
        <v>99.6</v>
      </c>
    </row>
    <row r="38" spans="1:4" ht="14.5" thickBot="1" x14ac:dyDescent="0.35">
      <c r="A38" s="631" t="s">
        <v>647</v>
      </c>
      <c r="B38" s="632"/>
      <c r="C38" s="632"/>
      <c r="D38" s="633"/>
    </row>
    <row r="39" spans="1:4" ht="14.5" thickBot="1" x14ac:dyDescent="0.35">
      <c r="A39" s="29" t="s">
        <v>195</v>
      </c>
      <c r="B39" s="274">
        <v>392.8</v>
      </c>
      <c r="C39" s="274">
        <v>15.1</v>
      </c>
      <c r="D39" s="274">
        <v>99.2</v>
      </c>
    </row>
    <row r="40" spans="1:4" ht="14.5" thickBot="1" x14ac:dyDescent="0.35">
      <c r="A40" s="29" t="s">
        <v>196</v>
      </c>
      <c r="B40" s="274">
        <v>285.7</v>
      </c>
      <c r="C40" s="274">
        <v>10.9</v>
      </c>
      <c r="D40" s="274">
        <v>101.7</v>
      </c>
    </row>
    <row r="41" spans="1:4" ht="14.5" thickBot="1" x14ac:dyDescent="0.35">
      <c r="A41" s="29" t="s">
        <v>197</v>
      </c>
      <c r="B41" s="274">
        <v>279</v>
      </c>
      <c r="C41" s="274">
        <v>10.7</v>
      </c>
      <c r="D41" s="274">
        <v>100</v>
      </c>
    </row>
    <row r="42" spans="1:4" ht="14.5" thickBot="1" x14ac:dyDescent="0.35">
      <c r="A42" s="29" t="s">
        <v>198</v>
      </c>
      <c r="B42" s="274">
        <v>322.39999999999998</v>
      </c>
      <c r="C42" s="274">
        <v>12.3</v>
      </c>
      <c r="D42" s="274">
        <v>97.6</v>
      </c>
    </row>
    <row r="43" spans="1:4" ht="14.5" thickBot="1" x14ac:dyDescent="0.35">
      <c r="A43" s="29" t="s">
        <v>199</v>
      </c>
      <c r="B43" s="274">
        <v>349.5</v>
      </c>
      <c r="C43" s="274">
        <v>13.4</v>
      </c>
      <c r="D43" s="274">
        <v>100.7</v>
      </c>
    </row>
    <row r="44" spans="1:4" ht="14.5" thickBot="1" x14ac:dyDescent="0.35">
      <c r="A44" s="29" t="s">
        <v>200</v>
      </c>
      <c r="B44" s="274">
        <v>287.89999999999998</v>
      </c>
      <c r="C44" s="274">
        <v>11</v>
      </c>
      <c r="D44" s="274">
        <v>99.1</v>
      </c>
    </row>
    <row r="45" spans="1:4" ht="14.5" thickBot="1" x14ac:dyDescent="0.35">
      <c r="A45" s="29" t="s">
        <v>201</v>
      </c>
      <c r="B45" s="274">
        <v>352.6</v>
      </c>
      <c r="C45" s="274">
        <v>13.5</v>
      </c>
      <c r="D45" s="274">
        <v>99.3</v>
      </c>
    </row>
    <row r="46" spans="1:4" ht="14.5" thickBot="1" x14ac:dyDescent="0.35">
      <c r="A46" s="29" t="s">
        <v>202</v>
      </c>
      <c r="B46" s="274">
        <v>340.8</v>
      </c>
      <c r="C46" s="274">
        <v>13.1</v>
      </c>
      <c r="D46" s="274">
        <v>99.7</v>
      </c>
    </row>
    <row r="47" spans="1:4" x14ac:dyDescent="0.3">
      <c r="A47" s="3" t="s">
        <v>21</v>
      </c>
    </row>
    <row r="49" spans="1:5" ht="14.5" thickBot="1" x14ac:dyDescent="0.35">
      <c r="A49" s="7" t="s">
        <v>1131</v>
      </c>
    </row>
    <row r="50" spans="1:5" ht="60" customHeight="1" thickBot="1" x14ac:dyDescent="0.35">
      <c r="A50" s="261" t="s">
        <v>188</v>
      </c>
      <c r="B50" s="266" t="s">
        <v>593</v>
      </c>
      <c r="C50" s="147" t="s">
        <v>1112</v>
      </c>
      <c r="D50" s="266" t="s">
        <v>594</v>
      </c>
      <c r="E50" s="266" t="s">
        <v>230</v>
      </c>
    </row>
    <row r="51" spans="1:5" ht="14.5" thickBot="1" x14ac:dyDescent="0.35">
      <c r="A51" s="87" t="s">
        <v>194</v>
      </c>
      <c r="B51" s="98">
        <v>121.4</v>
      </c>
      <c r="C51" s="98">
        <v>103.5</v>
      </c>
      <c r="D51" s="98">
        <v>100</v>
      </c>
      <c r="E51" s="98">
        <v>4.7</v>
      </c>
    </row>
    <row r="52" spans="1:5" ht="15" customHeight="1" thickBot="1" x14ac:dyDescent="0.35">
      <c r="A52" s="636" t="s">
        <v>229</v>
      </c>
      <c r="B52" s="637"/>
      <c r="C52" s="637"/>
      <c r="D52" s="637"/>
      <c r="E52" s="638"/>
    </row>
    <row r="53" spans="1:5" ht="14.5" thickBot="1" x14ac:dyDescent="0.35">
      <c r="A53" s="85" t="s">
        <v>195</v>
      </c>
      <c r="B53" s="21">
        <v>5.7</v>
      </c>
      <c r="C53" s="21">
        <v>107.7</v>
      </c>
      <c r="D53" s="21">
        <v>4.7</v>
      </c>
      <c r="E53" s="21">
        <v>1.5</v>
      </c>
    </row>
    <row r="54" spans="1:5" ht="14.5" thickBot="1" x14ac:dyDescent="0.35">
      <c r="A54" s="85" t="s">
        <v>196</v>
      </c>
      <c r="B54" s="21">
        <v>8.3000000000000007</v>
      </c>
      <c r="C54" s="21">
        <v>99.7</v>
      </c>
      <c r="D54" s="21">
        <v>6.8</v>
      </c>
      <c r="E54" s="21">
        <v>2.9</v>
      </c>
    </row>
    <row r="55" spans="1:5" ht="14.5" thickBot="1" x14ac:dyDescent="0.35">
      <c r="A55" s="85" t="s">
        <v>197</v>
      </c>
      <c r="B55" s="21">
        <v>9</v>
      </c>
      <c r="C55" s="21">
        <v>88.4</v>
      </c>
      <c r="D55" s="21">
        <v>7.4</v>
      </c>
      <c r="E55" s="21">
        <v>3.2</v>
      </c>
    </row>
    <row r="56" spans="1:5" ht="14.5" thickBot="1" x14ac:dyDescent="0.35">
      <c r="A56" s="85" t="s">
        <v>198</v>
      </c>
      <c r="B56" s="21">
        <v>19.399999999999999</v>
      </c>
      <c r="C56" s="21">
        <v>167.2</v>
      </c>
      <c r="D56" s="21">
        <v>16</v>
      </c>
      <c r="E56" s="21">
        <v>6</v>
      </c>
    </row>
    <row r="57" spans="1:5" ht="14.5" thickBot="1" x14ac:dyDescent="0.35">
      <c r="A57" s="85" t="s">
        <v>199</v>
      </c>
      <c r="B57" s="21">
        <v>19</v>
      </c>
      <c r="C57" s="21">
        <v>103.8</v>
      </c>
      <c r="D57" s="21">
        <v>15.7</v>
      </c>
      <c r="E57" s="21">
        <v>5.4</v>
      </c>
    </row>
    <row r="58" spans="1:5" ht="14.5" thickBot="1" x14ac:dyDescent="0.35">
      <c r="A58" s="85" t="s">
        <v>200</v>
      </c>
      <c r="B58" s="21">
        <v>18.100000000000001</v>
      </c>
      <c r="C58" s="21">
        <v>96</v>
      </c>
      <c r="D58" s="21">
        <v>14.9</v>
      </c>
      <c r="E58" s="21">
        <v>6.3</v>
      </c>
    </row>
    <row r="59" spans="1:5" ht="14.5" thickBot="1" x14ac:dyDescent="0.35">
      <c r="A59" s="85" t="s">
        <v>201</v>
      </c>
      <c r="B59" s="21">
        <v>31.9</v>
      </c>
      <c r="C59" s="21">
        <v>108.2</v>
      </c>
      <c r="D59" s="21">
        <v>26.3</v>
      </c>
      <c r="E59" s="21">
        <v>9</v>
      </c>
    </row>
    <row r="60" spans="1:5" ht="14.5" thickBot="1" x14ac:dyDescent="0.35">
      <c r="A60" s="85" t="s">
        <v>202</v>
      </c>
      <c r="B60" s="21">
        <v>9.9</v>
      </c>
      <c r="C60" s="21">
        <v>65.400000000000006</v>
      </c>
      <c r="D60" s="21">
        <v>8.1999999999999993</v>
      </c>
      <c r="E60" s="21">
        <v>2.9</v>
      </c>
    </row>
    <row r="61" spans="1:5" x14ac:dyDescent="0.3">
      <c r="A61" s="9" t="s">
        <v>21</v>
      </c>
    </row>
    <row r="63" spans="1:5" ht="14.5" thickBot="1" x14ac:dyDescent="0.35">
      <c r="A63" s="269" t="s">
        <v>649</v>
      </c>
    </row>
    <row r="64" spans="1:5" ht="14.5" thickBot="1" x14ac:dyDescent="0.35">
      <c r="A64" s="634" t="s">
        <v>188</v>
      </c>
      <c r="B64" s="625" t="s">
        <v>648</v>
      </c>
      <c r="C64" s="627"/>
      <c r="D64" s="264" t="s">
        <v>1133</v>
      </c>
    </row>
    <row r="65" spans="1:7" ht="14.5" thickBot="1" x14ac:dyDescent="0.35">
      <c r="A65" s="635"/>
      <c r="B65" s="27" t="s">
        <v>879</v>
      </c>
      <c r="C65" s="27" t="s">
        <v>1132</v>
      </c>
      <c r="D65" s="27" t="s">
        <v>231</v>
      </c>
    </row>
    <row r="66" spans="1:7" ht="14.5" thickBot="1" x14ac:dyDescent="0.35">
      <c r="A66" s="19" t="s">
        <v>194</v>
      </c>
      <c r="B66" s="98">
        <v>78.099999999999994</v>
      </c>
      <c r="C66" s="98">
        <v>78.099999999999994</v>
      </c>
      <c r="D66" s="98">
        <v>0</v>
      </c>
    </row>
    <row r="67" spans="1:7" ht="14.5" thickBot="1" x14ac:dyDescent="0.35">
      <c r="A67" s="16" t="s">
        <v>195</v>
      </c>
      <c r="B67" s="21">
        <v>85.4</v>
      </c>
      <c r="C67" s="21">
        <v>84.3</v>
      </c>
      <c r="D67" s="21">
        <v>-1.1000000000000001</v>
      </c>
    </row>
    <row r="68" spans="1:7" ht="14.5" thickBot="1" x14ac:dyDescent="0.35">
      <c r="A68" s="16" t="s">
        <v>196</v>
      </c>
      <c r="B68" s="21">
        <v>79.599999999999994</v>
      </c>
      <c r="C68" s="21">
        <v>80.8</v>
      </c>
      <c r="D68" s="21">
        <v>1.2000000000000028</v>
      </c>
    </row>
    <row r="69" spans="1:7" ht="14.5" thickBot="1" x14ac:dyDescent="0.35">
      <c r="A69" s="16" t="s">
        <v>197</v>
      </c>
      <c r="B69" s="21">
        <v>79.8</v>
      </c>
      <c r="C69" s="21">
        <v>79.900000000000006</v>
      </c>
      <c r="D69" s="21">
        <v>0.1</v>
      </c>
    </row>
    <row r="70" spans="1:7" ht="14.5" thickBot="1" x14ac:dyDescent="0.35">
      <c r="A70" s="16" t="s">
        <v>198</v>
      </c>
      <c r="B70" s="21">
        <v>79</v>
      </c>
      <c r="C70" s="21">
        <v>78</v>
      </c>
      <c r="D70" s="21">
        <v>-1</v>
      </c>
    </row>
    <row r="71" spans="1:7" ht="14.5" thickBot="1" x14ac:dyDescent="0.35">
      <c r="A71" s="16" t="s">
        <v>199</v>
      </c>
      <c r="B71" s="21">
        <v>81.400000000000006</v>
      </c>
      <c r="C71" s="21">
        <v>82.5</v>
      </c>
      <c r="D71" s="21">
        <v>1.1000000000000001</v>
      </c>
    </row>
    <row r="72" spans="1:7" ht="14.5" thickBot="1" x14ac:dyDescent="0.35">
      <c r="A72" s="16" t="s">
        <v>200</v>
      </c>
      <c r="B72" s="21">
        <v>76.2</v>
      </c>
      <c r="C72" s="21">
        <v>75.7</v>
      </c>
      <c r="D72" s="21">
        <v>-0.5</v>
      </c>
    </row>
    <row r="73" spans="1:7" ht="14.5" thickBot="1" x14ac:dyDescent="0.35">
      <c r="A73" s="16" t="s">
        <v>201</v>
      </c>
      <c r="B73" s="21">
        <v>72.2</v>
      </c>
      <c r="C73" s="21">
        <v>72.400000000000006</v>
      </c>
      <c r="D73" s="21">
        <v>0.2</v>
      </c>
    </row>
    <row r="74" spans="1:7" ht="14.5" thickBot="1" x14ac:dyDescent="0.35">
      <c r="A74" s="16" t="s">
        <v>202</v>
      </c>
      <c r="B74" s="21">
        <v>72.8</v>
      </c>
      <c r="C74" s="21">
        <v>72.599999999999994</v>
      </c>
      <c r="D74" s="21">
        <v>-0.2</v>
      </c>
    </row>
    <row r="75" spans="1:7" x14ac:dyDescent="0.3">
      <c r="A75" s="9" t="s">
        <v>21</v>
      </c>
      <c r="B75" s="238"/>
      <c r="C75" s="238"/>
    </row>
    <row r="78" spans="1:7" ht="14.5" thickBot="1" x14ac:dyDescent="0.35">
      <c r="A78" s="7" t="s">
        <v>517</v>
      </c>
    </row>
    <row r="79" spans="1:7" ht="14.5" thickBot="1" x14ac:dyDescent="0.35">
      <c r="A79" s="617" t="s">
        <v>232</v>
      </c>
      <c r="B79" s="625">
        <v>2024</v>
      </c>
      <c r="C79" s="626"/>
      <c r="D79" s="627"/>
      <c r="E79" s="625">
        <v>2025</v>
      </c>
      <c r="F79" s="626"/>
      <c r="G79" s="627"/>
    </row>
    <row r="80" spans="1:7" ht="28.5" thickBot="1" x14ac:dyDescent="0.35">
      <c r="A80" s="618"/>
      <c r="B80" s="66" t="s">
        <v>233</v>
      </c>
      <c r="C80" s="499" t="s">
        <v>776</v>
      </c>
      <c r="D80" s="66" t="s">
        <v>234</v>
      </c>
      <c r="E80" s="66" t="s">
        <v>233</v>
      </c>
      <c r="F80" s="499" t="s">
        <v>1112</v>
      </c>
      <c r="G80" s="66" t="s">
        <v>234</v>
      </c>
    </row>
    <row r="81" spans="1:7" ht="14.5" thickBot="1" x14ac:dyDescent="0.35">
      <c r="A81" s="139" t="s">
        <v>235</v>
      </c>
      <c r="B81" s="275">
        <v>414241</v>
      </c>
      <c r="C81" s="274">
        <v>100.3</v>
      </c>
      <c r="D81" s="274">
        <v>17.3</v>
      </c>
      <c r="E81" s="275">
        <v>418255</v>
      </c>
      <c r="F81" s="274">
        <v>101</v>
      </c>
      <c r="G81" s="274">
        <v>17.5</v>
      </c>
    </row>
    <row r="82" spans="1:7" ht="14.5" thickBot="1" x14ac:dyDescent="0.35">
      <c r="A82" s="139" t="s">
        <v>236</v>
      </c>
      <c r="B82" s="275">
        <v>218220</v>
      </c>
      <c r="C82" s="274">
        <v>97.5</v>
      </c>
      <c r="D82" s="274">
        <v>9.1</v>
      </c>
      <c r="E82" s="275">
        <v>220657</v>
      </c>
      <c r="F82" s="274">
        <v>101.1</v>
      </c>
      <c r="G82" s="274">
        <v>9.1999999999999993</v>
      </c>
    </row>
    <row r="83" spans="1:7" ht="14.5" thickBot="1" x14ac:dyDescent="0.35">
      <c r="A83" s="139" t="s">
        <v>237</v>
      </c>
      <c r="B83" s="275">
        <v>401749</v>
      </c>
      <c r="C83" s="274">
        <v>99.6</v>
      </c>
      <c r="D83" s="274">
        <v>16.8</v>
      </c>
      <c r="E83" s="275">
        <v>396206</v>
      </c>
      <c r="F83" s="274">
        <v>98.6</v>
      </c>
      <c r="G83" s="274">
        <v>16.600000000000001</v>
      </c>
    </row>
    <row r="84" spans="1:7" ht="14.5" thickBot="1" x14ac:dyDescent="0.35">
      <c r="A84" s="139" t="s">
        <v>238</v>
      </c>
      <c r="B84" s="275">
        <v>159332</v>
      </c>
      <c r="C84" s="274">
        <v>100.4</v>
      </c>
      <c r="D84" s="274">
        <v>6.7</v>
      </c>
      <c r="E84" s="275">
        <v>158940</v>
      </c>
      <c r="F84" s="274">
        <v>99.8</v>
      </c>
      <c r="G84" s="274">
        <v>6.7</v>
      </c>
    </row>
    <row r="85" spans="1:7" ht="14.5" thickBot="1" x14ac:dyDescent="0.35">
      <c r="A85" s="139" t="s">
        <v>239</v>
      </c>
      <c r="B85" s="275">
        <v>158157</v>
      </c>
      <c r="C85" s="274">
        <v>96.5</v>
      </c>
      <c r="D85" s="274">
        <v>6.6</v>
      </c>
      <c r="E85" s="275">
        <v>153978</v>
      </c>
      <c r="F85" s="274">
        <v>97.4</v>
      </c>
      <c r="G85" s="274">
        <v>6.4</v>
      </c>
    </row>
    <row r="86" spans="1:7" ht="14.5" thickBot="1" x14ac:dyDescent="0.35">
      <c r="A86" s="139" t="s">
        <v>240</v>
      </c>
      <c r="B86" s="275">
        <v>384408</v>
      </c>
      <c r="C86" s="274">
        <v>99.6</v>
      </c>
      <c r="D86" s="274">
        <v>16.100000000000001</v>
      </c>
      <c r="E86" s="275">
        <v>386349</v>
      </c>
      <c r="F86" s="274">
        <v>100.5</v>
      </c>
      <c r="G86" s="274">
        <v>16.2</v>
      </c>
    </row>
    <row r="87" spans="1:7" ht="14.5" thickBot="1" x14ac:dyDescent="0.35">
      <c r="A87" s="139" t="s">
        <v>241</v>
      </c>
      <c r="B87" s="275">
        <v>657500</v>
      </c>
      <c r="C87" s="274">
        <v>101.1</v>
      </c>
      <c r="D87" s="274">
        <v>27.5</v>
      </c>
      <c r="E87" s="275">
        <v>655250</v>
      </c>
      <c r="F87" s="274">
        <v>99.7</v>
      </c>
      <c r="G87" s="274">
        <v>27.4</v>
      </c>
    </row>
    <row r="88" spans="1:7" ht="14.5" thickBot="1" x14ac:dyDescent="0.35">
      <c r="A88" s="299" t="s">
        <v>8</v>
      </c>
      <c r="B88" s="272">
        <v>2393605</v>
      </c>
      <c r="C88" s="20">
        <v>99.8</v>
      </c>
      <c r="D88" s="20">
        <v>100</v>
      </c>
      <c r="E88" s="272">
        <v>2389634</v>
      </c>
      <c r="F88" s="20">
        <v>99.8</v>
      </c>
      <c r="G88" s="20">
        <v>100</v>
      </c>
    </row>
    <row r="89" spans="1:7" x14ac:dyDescent="0.3">
      <c r="A89" s="59" t="s">
        <v>1134</v>
      </c>
    </row>
    <row r="90" spans="1:7" x14ac:dyDescent="0.3">
      <c r="A90" s="60" t="s">
        <v>242</v>
      </c>
    </row>
  </sheetData>
  <mergeCells count="12">
    <mergeCell ref="E79:G79"/>
    <mergeCell ref="A2:A3"/>
    <mergeCell ref="A5:D5"/>
    <mergeCell ref="A20:A21"/>
    <mergeCell ref="A23:D23"/>
    <mergeCell ref="A35:A36"/>
    <mergeCell ref="A38:D38"/>
    <mergeCell ref="A64:A65"/>
    <mergeCell ref="B64:C64"/>
    <mergeCell ref="A79:A80"/>
    <mergeCell ref="B79:D79"/>
    <mergeCell ref="A52:E5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D7E0"/>
  </sheetPr>
  <dimension ref="A1:M56"/>
  <sheetViews>
    <sheetView zoomScaleNormal="100" workbookViewId="0">
      <selection sqref="A1:XFD1"/>
    </sheetView>
  </sheetViews>
  <sheetFormatPr defaultColWidth="9.1796875" defaultRowHeight="15" customHeight="1" x14ac:dyDescent="0.3"/>
  <cols>
    <col min="1" max="1" width="26.453125" style="1" customWidth="1"/>
    <col min="2" max="2" width="15.1796875" style="1" customWidth="1"/>
    <col min="3" max="3" width="11.26953125" style="1" customWidth="1"/>
    <col min="4" max="4" width="17.7265625" style="1" customWidth="1"/>
    <col min="5" max="5" width="13.81640625" style="1" customWidth="1"/>
    <col min="6" max="6" width="13.7265625" style="1" customWidth="1"/>
    <col min="7" max="7" width="6.81640625" style="1" customWidth="1"/>
    <col min="8" max="8" width="12.7265625" style="1" customWidth="1"/>
    <col min="9" max="9" width="33.453125" style="1" customWidth="1"/>
    <col min="10" max="10" width="13.26953125" style="1" customWidth="1"/>
    <col min="11" max="11" width="18" style="1" customWidth="1"/>
    <col min="12" max="12" width="20.7265625" style="1" customWidth="1"/>
    <col min="13" max="14" width="9.1796875" style="1"/>
    <col min="15" max="15" width="42.54296875" style="1" customWidth="1"/>
    <col min="16" max="16" width="28.54296875" style="1" customWidth="1"/>
    <col min="17" max="17" width="30.7265625" style="1" customWidth="1"/>
    <col min="18" max="18" width="37.453125" style="1" customWidth="1"/>
    <col min="19" max="16384" width="9.1796875" style="1"/>
  </cols>
  <sheetData>
    <row r="1" spans="1:12" ht="15" customHeight="1" x14ac:dyDescent="0.3">
      <c r="A1" s="110" t="s">
        <v>1124</v>
      </c>
    </row>
    <row r="3" spans="1:12" ht="30.75" customHeight="1" x14ac:dyDescent="0.3">
      <c r="I3" s="131" t="s">
        <v>504</v>
      </c>
      <c r="J3" s="126" t="s">
        <v>505</v>
      </c>
      <c r="K3" s="126" t="s">
        <v>243</v>
      </c>
      <c r="L3" s="126" t="s">
        <v>471</v>
      </c>
    </row>
    <row r="4" spans="1:12" ht="15" customHeight="1" x14ac:dyDescent="0.3">
      <c r="I4" s="4" t="s">
        <v>473</v>
      </c>
      <c r="J4" s="4" t="s">
        <v>474</v>
      </c>
      <c r="K4" s="301">
        <v>144</v>
      </c>
      <c r="L4" s="302">
        <v>0.4</v>
      </c>
    </row>
    <row r="5" spans="1:12" ht="15" customHeight="1" x14ac:dyDescent="0.3">
      <c r="I5" s="4" t="s">
        <v>490</v>
      </c>
      <c r="J5" s="4" t="s">
        <v>489</v>
      </c>
      <c r="K5" s="301">
        <v>3125</v>
      </c>
      <c r="L5" s="302">
        <v>0.8</v>
      </c>
    </row>
    <row r="6" spans="1:12" ht="15" customHeight="1" x14ac:dyDescent="0.3">
      <c r="I6" s="4" t="s">
        <v>491</v>
      </c>
      <c r="J6" s="4" t="s">
        <v>475</v>
      </c>
      <c r="K6" s="301">
        <v>281</v>
      </c>
      <c r="L6" s="302">
        <v>0.2</v>
      </c>
    </row>
    <row r="7" spans="1:12" ht="15" customHeight="1" x14ac:dyDescent="0.3">
      <c r="I7" s="4" t="s">
        <v>492</v>
      </c>
      <c r="J7" s="4" t="s">
        <v>476</v>
      </c>
      <c r="K7" s="301">
        <v>2100</v>
      </c>
      <c r="L7" s="302">
        <v>0.7</v>
      </c>
    </row>
    <row r="8" spans="1:12" ht="15" customHeight="1" x14ac:dyDescent="0.3">
      <c r="I8" s="4" t="s">
        <v>494</v>
      </c>
      <c r="J8" s="4" t="s">
        <v>477</v>
      </c>
      <c r="K8" s="301">
        <v>1860</v>
      </c>
      <c r="L8" s="302">
        <v>1.3</v>
      </c>
    </row>
    <row r="9" spans="1:12" ht="15" customHeight="1" x14ac:dyDescent="0.3">
      <c r="I9" s="4" t="s">
        <v>493</v>
      </c>
      <c r="J9" s="4" t="s">
        <v>478</v>
      </c>
      <c r="K9" s="301">
        <v>484</v>
      </c>
      <c r="L9" s="302">
        <v>0.8</v>
      </c>
    </row>
    <row r="10" spans="1:12" ht="15" customHeight="1" x14ac:dyDescent="0.3">
      <c r="I10" s="4" t="s">
        <v>495</v>
      </c>
      <c r="J10" s="4" t="s">
        <v>479</v>
      </c>
      <c r="K10" s="301">
        <v>331</v>
      </c>
      <c r="L10" s="302">
        <v>0.5</v>
      </c>
    </row>
    <row r="11" spans="1:12" ht="15" customHeight="1" x14ac:dyDescent="0.3">
      <c r="I11" s="4" t="s">
        <v>496</v>
      </c>
      <c r="J11" s="4" t="s">
        <v>480</v>
      </c>
      <c r="K11" s="301">
        <v>678</v>
      </c>
      <c r="L11" s="302">
        <v>2.1</v>
      </c>
    </row>
    <row r="12" spans="1:12" ht="15" customHeight="1" x14ac:dyDescent="0.3">
      <c r="I12" s="4" t="s">
        <v>497</v>
      </c>
      <c r="J12" s="4" t="s">
        <v>481</v>
      </c>
      <c r="K12" s="301">
        <v>67</v>
      </c>
      <c r="L12" s="302">
        <v>0.3</v>
      </c>
    </row>
    <row r="13" spans="1:12" ht="15" customHeight="1" x14ac:dyDescent="0.3">
      <c r="I13" s="4" t="s">
        <v>498</v>
      </c>
      <c r="J13" s="4" t="s">
        <v>482</v>
      </c>
      <c r="K13" s="301">
        <v>388</v>
      </c>
      <c r="L13" s="302">
        <v>0.3</v>
      </c>
    </row>
    <row r="14" spans="1:12" ht="15" customHeight="1" x14ac:dyDescent="0.3">
      <c r="I14" s="4" t="s">
        <v>499</v>
      </c>
      <c r="J14" s="4" t="s">
        <v>483</v>
      </c>
      <c r="K14" s="301">
        <v>260</v>
      </c>
      <c r="L14" s="302">
        <v>0.3</v>
      </c>
    </row>
    <row r="15" spans="1:12" ht="15" customHeight="1" x14ac:dyDescent="0.3">
      <c r="I15" s="4" t="s">
        <v>500</v>
      </c>
      <c r="J15" s="4" t="s">
        <v>484</v>
      </c>
      <c r="K15" s="301">
        <v>7301</v>
      </c>
      <c r="L15" s="302">
        <v>4.5</v>
      </c>
    </row>
    <row r="16" spans="1:12" ht="15" customHeight="1" x14ac:dyDescent="0.3">
      <c r="I16" s="4" t="s">
        <v>448</v>
      </c>
      <c r="J16" s="4" t="s">
        <v>485</v>
      </c>
      <c r="K16" s="301">
        <v>288</v>
      </c>
      <c r="L16" s="302">
        <v>0.2</v>
      </c>
    </row>
    <row r="17" spans="1:13" ht="15" customHeight="1" x14ac:dyDescent="0.3">
      <c r="I17" s="4" t="s">
        <v>501</v>
      </c>
      <c r="J17" s="4" t="s">
        <v>486</v>
      </c>
      <c r="K17" s="301">
        <v>1869</v>
      </c>
      <c r="L17" s="302">
        <v>1.1000000000000001</v>
      </c>
    </row>
    <row r="18" spans="1:13" ht="15" customHeight="1" x14ac:dyDescent="0.3">
      <c r="I18" s="4" t="s">
        <v>502</v>
      </c>
      <c r="J18" s="4" t="s">
        <v>487</v>
      </c>
      <c r="K18" s="301">
        <v>126</v>
      </c>
      <c r="L18" s="302">
        <v>0.5</v>
      </c>
    </row>
    <row r="19" spans="1:13" ht="15" customHeight="1" x14ac:dyDescent="0.3">
      <c r="I19" s="4" t="s">
        <v>503</v>
      </c>
      <c r="J19" s="4" t="s">
        <v>488</v>
      </c>
      <c r="K19" s="301">
        <v>244</v>
      </c>
      <c r="L19" s="302">
        <v>0.7</v>
      </c>
    </row>
    <row r="21" spans="1:13" ht="15" customHeight="1" x14ac:dyDescent="0.3">
      <c r="A21" s="60"/>
    </row>
    <row r="22" spans="1:13" ht="15" customHeight="1" x14ac:dyDescent="0.3">
      <c r="A22" s="60"/>
    </row>
    <row r="23" spans="1:13" ht="15" customHeight="1" x14ac:dyDescent="0.3">
      <c r="A23" s="60"/>
    </row>
    <row r="24" spans="1:13" ht="15" customHeight="1" x14ac:dyDescent="0.3">
      <c r="A24" s="198" t="s">
        <v>472</v>
      </c>
      <c r="M24" s="239"/>
    </row>
    <row r="25" spans="1:13" ht="15" customHeight="1" x14ac:dyDescent="0.3">
      <c r="A25" s="198" t="s">
        <v>335</v>
      </c>
      <c r="C25" s="198"/>
      <c r="M25" s="239"/>
    </row>
    <row r="26" spans="1:13" ht="15" customHeight="1" x14ac:dyDescent="0.3">
      <c r="A26" s="198" t="s">
        <v>336</v>
      </c>
      <c r="C26" s="198"/>
      <c r="M26" s="239"/>
    </row>
    <row r="27" spans="1:13" ht="15" customHeight="1" x14ac:dyDescent="0.3">
      <c r="A27" s="198" t="s">
        <v>338</v>
      </c>
      <c r="C27" s="198"/>
      <c r="M27" s="239"/>
    </row>
    <row r="28" spans="1:13" ht="15" customHeight="1" x14ac:dyDescent="0.3">
      <c r="A28" s="198" t="s">
        <v>339</v>
      </c>
      <c r="C28" s="198"/>
      <c r="M28" s="239"/>
    </row>
    <row r="29" spans="1:13" ht="15" customHeight="1" x14ac:dyDescent="0.3">
      <c r="A29" s="198" t="s">
        <v>340</v>
      </c>
      <c r="C29" s="198"/>
      <c r="M29" s="239"/>
    </row>
    <row r="30" spans="1:13" ht="15" customHeight="1" x14ac:dyDescent="0.3">
      <c r="A30" s="198" t="s">
        <v>341</v>
      </c>
      <c r="C30" s="198"/>
      <c r="M30" s="239"/>
    </row>
    <row r="31" spans="1:13" ht="15" customHeight="1" x14ac:dyDescent="0.3">
      <c r="A31" s="198" t="s">
        <v>342</v>
      </c>
      <c r="C31" s="198"/>
      <c r="M31" s="239"/>
    </row>
    <row r="32" spans="1:13" ht="15" customHeight="1" x14ac:dyDescent="0.3">
      <c r="A32" s="198" t="s">
        <v>343</v>
      </c>
      <c r="C32" s="198"/>
      <c r="M32" s="239"/>
    </row>
    <row r="33" spans="1:13" ht="15" customHeight="1" x14ac:dyDescent="0.3">
      <c r="A33" s="198" t="s">
        <v>344</v>
      </c>
      <c r="C33" s="198"/>
      <c r="M33" s="239"/>
    </row>
    <row r="34" spans="1:13" ht="15" customHeight="1" x14ac:dyDescent="0.3">
      <c r="A34" s="198" t="s">
        <v>345</v>
      </c>
      <c r="C34" s="198"/>
      <c r="M34" s="239"/>
    </row>
    <row r="35" spans="1:13" ht="15" customHeight="1" x14ac:dyDescent="0.3">
      <c r="A35" s="198" t="s">
        <v>346</v>
      </c>
      <c r="C35" s="198"/>
      <c r="M35" s="239"/>
    </row>
    <row r="36" spans="1:13" ht="15" customHeight="1" x14ac:dyDescent="0.3">
      <c r="A36" s="198" t="s">
        <v>347</v>
      </c>
      <c r="C36" s="198"/>
      <c r="M36" s="239"/>
    </row>
    <row r="37" spans="1:13" ht="15" customHeight="1" x14ac:dyDescent="0.3">
      <c r="A37" s="198" t="s">
        <v>348</v>
      </c>
      <c r="C37" s="198"/>
      <c r="M37" s="239"/>
    </row>
    <row r="38" spans="1:13" ht="15" customHeight="1" x14ac:dyDescent="0.3">
      <c r="A38" s="198" t="s">
        <v>349</v>
      </c>
      <c r="C38" s="198"/>
      <c r="M38" s="239"/>
    </row>
    <row r="39" spans="1:13" ht="15" customHeight="1" x14ac:dyDescent="0.3">
      <c r="A39" s="198" t="s">
        <v>350</v>
      </c>
      <c r="C39" s="198"/>
      <c r="M39" s="239"/>
    </row>
    <row r="40" spans="1:13" ht="15" customHeight="1" x14ac:dyDescent="0.3">
      <c r="A40" s="198" t="s">
        <v>351</v>
      </c>
      <c r="C40" s="198"/>
    </row>
    <row r="41" spans="1:13" ht="15" customHeight="1" x14ac:dyDescent="0.3">
      <c r="A41" s="122" t="s">
        <v>1125</v>
      </c>
    </row>
    <row r="44" spans="1:13" ht="15" customHeight="1" x14ac:dyDescent="0.3">
      <c r="A44" s="7" t="s">
        <v>1126</v>
      </c>
    </row>
    <row r="45" spans="1:13" ht="58.5" customHeight="1" thickBot="1" x14ac:dyDescent="0.35">
      <c r="A45" s="321" t="s">
        <v>188</v>
      </c>
      <c r="B45" s="66" t="s">
        <v>650</v>
      </c>
      <c r="C45" s="66" t="s">
        <v>658</v>
      </c>
      <c r="D45" s="66" t="s">
        <v>651</v>
      </c>
      <c r="E45" s="27" t="s">
        <v>613</v>
      </c>
      <c r="F45" s="66" t="s">
        <v>547</v>
      </c>
    </row>
    <row r="46" spans="1:13" ht="15" customHeight="1" thickBot="1" x14ac:dyDescent="0.35">
      <c r="A46" s="19" t="s">
        <v>194</v>
      </c>
      <c r="B46" s="166">
        <v>19545</v>
      </c>
      <c r="C46" s="98">
        <v>100</v>
      </c>
      <c r="D46" s="166">
        <v>-3659</v>
      </c>
      <c r="E46" s="20">
        <v>84.2</v>
      </c>
      <c r="F46" s="20">
        <v>1</v>
      </c>
    </row>
    <row r="47" spans="1:13" ht="15" customHeight="1" thickBot="1" x14ac:dyDescent="0.35">
      <c r="A47" s="636" t="s">
        <v>229</v>
      </c>
      <c r="B47" s="637"/>
      <c r="C47" s="637"/>
      <c r="D47" s="637"/>
      <c r="E47" s="637"/>
      <c r="F47" s="638"/>
    </row>
    <row r="48" spans="1:13" ht="15" customHeight="1" thickBot="1" x14ac:dyDescent="0.35">
      <c r="A48" s="16" t="s">
        <v>195</v>
      </c>
      <c r="B48" s="97">
        <v>9533</v>
      </c>
      <c r="C48" s="21">
        <v>48.8</v>
      </c>
      <c r="D48" s="97">
        <v>-2345</v>
      </c>
      <c r="E48" s="274">
        <v>80.3</v>
      </c>
      <c r="F48" s="274">
        <v>1.5</v>
      </c>
    </row>
    <row r="49" spans="1:6" ht="15" customHeight="1" thickBot="1" x14ac:dyDescent="0.35">
      <c r="A49" s="16" t="s">
        <v>196</v>
      </c>
      <c r="B49" s="97">
        <v>1533</v>
      </c>
      <c r="C49" s="21">
        <v>7.8</v>
      </c>
      <c r="D49" s="21">
        <v>-103</v>
      </c>
      <c r="E49" s="274">
        <v>93.7</v>
      </c>
      <c r="F49" s="274">
        <v>0.9</v>
      </c>
    </row>
    <row r="50" spans="1:6" ht="15" customHeight="1" thickBot="1" x14ac:dyDescent="0.35">
      <c r="A50" s="16" t="s">
        <v>197</v>
      </c>
      <c r="B50" s="97">
        <v>1343</v>
      </c>
      <c r="C50" s="21">
        <v>6.9</v>
      </c>
      <c r="D50" s="21">
        <v>-205</v>
      </c>
      <c r="E50" s="274">
        <v>86.8</v>
      </c>
      <c r="F50" s="274">
        <v>0.8</v>
      </c>
    </row>
    <row r="51" spans="1:6" ht="15" customHeight="1" thickBot="1" x14ac:dyDescent="0.35">
      <c r="A51" s="16" t="s">
        <v>198</v>
      </c>
      <c r="B51" s="97">
        <v>1194</v>
      </c>
      <c r="C51" s="21">
        <v>6.1</v>
      </c>
      <c r="D51" s="21">
        <v>-396</v>
      </c>
      <c r="E51" s="274">
        <v>75.099999999999994</v>
      </c>
      <c r="F51" s="274">
        <v>0.6</v>
      </c>
    </row>
    <row r="52" spans="1:6" ht="15" customHeight="1" thickBot="1" x14ac:dyDescent="0.35">
      <c r="A52" s="16" t="s">
        <v>199</v>
      </c>
      <c r="B52" s="97">
        <v>1655</v>
      </c>
      <c r="C52" s="21">
        <v>8.5</v>
      </c>
      <c r="D52" s="21">
        <v>-439</v>
      </c>
      <c r="E52" s="274">
        <v>79</v>
      </c>
      <c r="F52" s="274">
        <v>0.8</v>
      </c>
    </row>
    <row r="53" spans="1:6" ht="15" customHeight="1" thickBot="1" x14ac:dyDescent="0.35">
      <c r="A53" s="16" t="s">
        <v>200</v>
      </c>
      <c r="B53" s="97">
        <v>2118</v>
      </c>
      <c r="C53" s="21">
        <v>10.8</v>
      </c>
      <c r="D53" s="21">
        <v>46</v>
      </c>
      <c r="E53" s="274">
        <v>102.2</v>
      </c>
      <c r="F53" s="274">
        <v>1.1000000000000001</v>
      </c>
    </row>
    <row r="54" spans="1:6" ht="15" customHeight="1" thickBot="1" x14ac:dyDescent="0.35">
      <c r="A54" s="16" t="s">
        <v>201</v>
      </c>
      <c r="B54" s="97">
        <v>907</v>
      </c>
      <c r="C54" s="21">
        <v>4.5999999999999996</v>
      </c>
      <c r="D54" s="21">
        <v>-241</v>
      </c>
      <c r="E54" s="274">
        <v>79</v>
      </c>
      <c r="F54" s="274">
        <v>0.4</v>
      </c>
    </row>
    <row r="55" spans="1:6" ht="15" customHeight="1" thickBot="1" x14ac:dyDescent="0.35">
      <c r="A55" s="16" t="s">
        <v>202</v>
      </c>
      <c r="B55" s="97">
        <v>1262</v>
      </c>
      <c r="C55" s="21">
        <v>6.5</v>
      </c>
      <c r="D55" s="21">
        <v>24</v>
      </c>
      <c r="E55" s="274">
        <v>101.9</v>
      </c>
      <c r="F55" s="274">
        <v>0.6</v>
      </c>
    </row>
    <row r="56" spans="1:6" ht="15" customHeight="1" x14ac:dyDescent="0.3">
      <c r="A56" s="59" t="s">
        <v>1127</v>
      </c>
    </row>
  </sheetData>
  <mergeCells count="1">
    <mergeCell ref="A47:F47"/>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D7E0"/>
  </sheetPr>
  <dimension ref="A1:AH179"/>
  <sheetViews>
    <sheetView zoomScaleNormal="100" workbookViewId="0"/>
  </sheetViews>
  <sheetFormatPr defaultColWidth="9.1796875" defaultRowHeight="14" x14ac:dyDescent="0.3"/>
  <cols>
    <col min="1" max="1" width="15.453125" style="1" customWidth="1"/>
    <col min="2" max="3" width="9.453125" style="1" customWidth="1"/>
    <col min="4" max="4" width="12.54296875" style="1" customWidth="1"/>
    <col min="5" max="5" width="7.453125" style="1" customWidth="1"/>
    <col min="6" max="6" width="2.54296875" style="1" customWidth="1"/>
    <col min="7" max="7" width="9" style="1" customWidth="1"/>
    <col min="8" max="8" width="9.7265625" style="1" customWidth="1"/>
    <col min="9" max="9" width="2.453125" style="1" customWidth="1"/>
    <col min="10" max="11" width="6.26953125" style="1" customWidth="1"/>
    <col min="12" max="12" width="15.1796875" style="1" bestFit="1" customWidth="1"/>
    <col min="13" max="13" width="25.7265625" style="1" customWidth="1"/>
    <col min="14" max="14" width="16.1796875" style="1" bestFit="1" customWidth="1"/>
    <col min="15" max="15" width="18.453125" style="1" customWidth="1"/>
    <col min="16" max="16" width="20" style="1" customWidth="1"/>
    <col min="17" max="18" width="15" style="1" bestFit="1" customWidth="1"/>
    <col min="19" max="20" width="22.1796875" style="1" bestFit="1" customWidth="1"/>
    <col min="21" max="22" width="12.453125" style="1" customWidth="1"/>
    <col min="23" max="23" width="13.1796875" style="1" customWidth="1"/>
    <col min="24" max="24" width="14.81640625" style="1" customWidth="1"/>
    <col min="25" max="25" width="11.26953125" style="1" customWidth="1"/>
    <col min="26" max="26" width="19.26953125" style="1" customWidth="1"/>
    <col min="27" max="16384" width="9.1796875" style="1"/>
  </cols>
  <sheetData>
    <row r="1" spans="1:15" x14ac:dyDescent="0.3">
      <c r="A1" s="12" t="s">
        <v>1153</v>
      </c>
    </row>
    <row r="3" spans="1:15" x14ac:dyDescent="0.3">
      <c r="M3" s="433"/>
      <c r="N3" s="434" t="s">
        <v>852</v>
      </c>
      <c r="O3" s="434" t="s">
        <v>1154</v>
      </c>
    </row>
    <row r="4" spans="1:15" x14ac:dyDescent="0.3">
      <c r="M4" s="4" t="s">
        <v>853</v>
      </c>
      <c r="N4" s="132">
        <v>166688</v>
      </c>
      <c r="O4" s="132">
        <v>165083</v>
      </c>
    </row>
    <row r="5" spans="1:15" x14ac:dyDescent="0.3">
      <c r="M5" s="4" t="s">
        <v>854</v>
      </c>
      <c r="N5" s="132">
        <v>139493</v>
      </c>
      <c r="O5" s="132">
        <v>138937</v>
      </c>
    </row>
    <row r="6" spans="1:15" x14ac:dyDescent="0.3">
      <c r="M6" s="435" t="s">
        <v>856</v>
      </c>
      <c r="N6" s="134">
        <v>5.01</v>
      </c>
      <c r="O6" s="134">
        <v>4.99</v>
      </c>
    </row>
    <row r="7" spans="1:15" x14ac:dyDescent="0.3">
      <c r="M7" s="436" t="s">
        <v>857</v>
      </c>
      <c r="N7" s="134">
        <v>5.99</v>
      </c>
      <c r="O7" s="134">
        <v>5.93</v>
      </c>
    </row>
    <row r="8" spans="1:15" x14ac:dyDescent="0.3">
      <c r="M8" s="435" t="s">
        <v>858</v>
      </c>
      <c r="N8" s="134">
        <v>3.84</v>
      </c>
      <c r="O8" s="134">
        <v>3.84</v>
      </c>
    </row>
    <row r="9" spans="1:15" x14ac:dyDescent="0.3">
      <c r="M9" s="436" t="s">
        <v>855</v>
      </c>
      <c r="N9" s="134">
        <v>4.59</v>
      </c>
      <c r="O9" s="134">
        <v>4.5599999999999996</v>
      </c>
    </row>
    <row r="17" spans="1:21" x14ac:dyDescent="0.3">
      <c r="A17" s="3" t="s">
        <v>461</v>
      </c>
    </row>
    <row r="21" spans="1:21" x14ac:dyDescent="0.3">
      <c r="A21" s="12" t="s">
        <v>1155</v>
      </c>
      <c r="L21" s="12"/>
      <c r="M21" s="12"/>
      <c r="N21" s="12"/>
      <c r="O21" s="12"/>
      <c r="P21" s="12"/>
      <c r="Q21" s="12"/>
      <c r="R21" s="12"/>
    </row>
    <row r="22" spans="1:21" s="23" customFormat="1" ht="31" x14ac:dyDescent="0.3">
      <c r="A22" s="1"/>
      <c r="L22" s="447" t="s">
        <v>54</v>
      </c>
      <c r="M22" s="448" t="s">
        <v>866</v>
      </c>
      <c r="N22" s="448" t="s">
        <v>1156</v>
      </c>
      <c r="O22" s="448" t="s">
        <v>867</v>
      </c>
      <c r="P22" s="448" t="s">
        <v>1157</v>
      </c>
      <c r="Q22" s="1"/>
      <c r="R22" s="1"/>
      <c r="S22" s="1"/>
      <c r="T22" s="1"/>
      <c r="U22" s="1"/>
    </row>
    <row r="23" spans="1:21" x14ac:dyDescent="0.3">
      <c r="L23" s="4" t="s">
        <v>206</v>
      </c>
      <c r="M23" s="25">
        <v>172833</v>
      </c>
      <c r="N23" s="25">
        <v>166638</v>
      </c>
      <c r="O23" s="306">
        <v>144635</v>
      </c>
      <c r="P23" s="306">
        <v>142007</v>
      </c>
    </row>
    <row r="24" spans="1:21" x14ac:dyDescent="0.3">
      <c r="L24" s="4" t="s">
        <v>207</v>
      </c>
      <c r="M24" s="25">
        <v>170325</v>
      </c>
      <c r="N24" s="25">
        <v>164508</v>
      </c>
      <c r="O24" s="306">
        <v>142669</v>
      </c>
      <c r="P24" s="306">
        <v>137482</v>
      </c>
    </row>
    <row r="25" spans="1:21" x14ac:dyDescent="0.3">
      <c r="L25" s="4" t="s">
        <v>37</v>
      </c>
      <c r="M25" s="25">
        <v>167493</v>
      </c>
      <c r="N25" s="25">
        <v>162030</v>
      </c>
      <c r="O25" s="306">
        <v>141073</v>
      </c>
      <c r="P25" s="306">
        <v>134861</v>
      </c>
    </row>
    <row r="26" spans="1:21" x14ac:dyDescent="0.3">
      <c r="L26" s="4" t="s">
        <v>208</v>
      </c>
      <c r="M26" s="25">
        <v>165829</v>
      </c>
      <c r="N26" s="25">
        <v>161337</v>
      </c>
      <c r="O26" s="306">
        <v>138982</v>
      </c>
      <c r="P26" s="306">
        <v>134544</v>
      </c>
    </row>
    <row r="27" spans="1:21" x14ac:dyDescent="0.3">
      <c r="L27" s="4" t="s">
        <v>209</v>
      </c>
      <c r="M27" s="25">
        <v>165420</v>
      </c>
      <c r="N27" s="25">
        <v>161053</v>
      </c>
      <c r="O27" s="306">
        <v>137427</v>
      </c>
      <c r="P27" s="306">
        <v>134483</v>
      </c>
    </row>
    <row r="28" spans="1:21" x14ac:dyDescent="0.3">
      <c r="L28" s="4" t="s">
        <v>38</v>
      </c>
      <c r="M28" s="25">
        <v>166094</v>
      </c>
      <c r="N28" s="25">
        <v>162785</v>
      </c>
      <c r="O28" s="306">
        <v>138204</v>
      </c>
      <c r="P28" s="306">
        <v>136859</v>
      </c>
    </row>
    <row r="29" spans="1:21" x14ac:dyDescent="0.3">
      <c r="L29" s="4" t="s">
        <v>210</v>
      </c>
      <c r="M29" s="25">
        <v>168466</v>
      </c>
      <c r="N29" s="25">
        <v>165725</v>
      </c>
      <c r="O29" s="307">
        <v>140981</v>
      </c>
      <c r="P29" s="307">
        <v>139795</v>
      </c>
    </row>
    <row r="30" spans="1:21" x14ac:dyDescent="0.3">
      <c r="L30" s="4" t="s">
        <v>211</v>
      </c>
      <c r="M30" s="305">
        <v>167345</v>
      </c>
      <c r="N30" s="305">
        <v>165230</v>
      </c>
      <c r="O30" s="307">
        <v>140487</v>
      </c>
      <c r="P30" s="307">
        <v>139135</v>
      </c>
    </row>
    <row r="31" spans="1:21" x14ac:dyDescent="0.3">
      <c r="L31" s="4" t="s">
        <v>39</v>
      </c>
      <c r="M31" s="25">
        <v>166028</v>
      </c>
      <c r="N31" s="25">
        <v>166649</v>
      </c>
      <c r="O31" s="307">
        <v>138932</v>
      </c>
      <c r="P31" s="307">
        <v>140402</v>
      </c>
    </row>
    <row r="32" spans="1:21" x14ac:dyDescent="0.3">
      <c r="L32" s="4" t="s">
        <v>212</v>
      </c>
      <c r="M32" s="25">
        <v>163841</v>
      </c>
      <c r="N32" s="25">
        <v>165877</v>
      </c>
      <c r="O32" s="307">
        <v>136757</v>
      </c>
      <c r="P32" s="307">
        <v>139736</v>
      </c>
    </row>
    <row r="33" spans="1:18" x14ac:dyDescent="0.3">
      <c r="L33" s="4" t="s">
        <v>213</v>
      </c>
      <c r="M33" s="25">
        <v>162381</v>
      </c>
      <c r="N33" s="25">
        <v>166453</v>
      </c>
      <c r="O33" s="307">
        <v>135443</v>
      </c>
      <c r="P33" s="307">
        <v>140288</v>
      </c>
    </row>
    <row r="34" spans="1:18" x14ac:dyDescent="0.3">
      <c r="L34" s="4" t="s">
        <v>40</v>
      </c>
      <c r="M34" s="25">
        <v>164206</v>
      </c>
      <c r="N34" s="25">
        <v>172707</v>
      </c>
      <c r="O34" s="307">
        <v>138328</v>
      </c>
      <c r="P34" s="307">
        <v>147651</v>
      </c>
    </row>
    <row r="35" spans="1:18" x14ac:dyDescent="0.3">
      <c r="L35" s="449" t="s">
        <v>868</v>
      </c>
      <c r="M35" s="450">
        <f>AVERAGE(M23:M34)</f>
        <v>166688.41666666666</v>
      </c>
      <c r="N35" s="450">
        <f>AVERAGE(N23:N34)</f>
        <v>165082.66666666666</v>
      </c>
      <c r="O35" s="450">
        <f>AVERAGE(O23:O34)</f>
        <v>139493.16666666666</v>
      </c>
      <c r="P35" s="450">
        <f>AVERAGE(P23:P34)</f>
        <v>138936.91666666666</v>
      </c>
    </row>
    <row r="36" spans="1:18" x14ac:dyDescent="0.3">
      <c r="A36" s="3" t="s">
        <v>461</v>
      </c>
    </row>
    <row r="37" spans="1:18" ht="14.5" x14ac:dyDescent="0.35">
      <c r="O37" s="188"/>
      <c r="P37" s="8"/>
      <c r="Q37"/>
      <c r="R37" s="188"/>
    </row>
    <row r="38" spans="1:18" x14ac:dyDescent="0.3">
      <c r="A38" s="3"/>
      <c r="K38" s="190"/>
      <c r="L38" s="190"/>
      <c r="M38" s="190"/>
    </row>
    <row r="39" spans="1:18" x14ac:dyDescent="0.3">
      <c r="H39" s="3"/>
      <c r="O39" s="65"/>
    </row>
    <row r="40" spans="1:18" x14ac:dyDescent="0.3">
      <c r="A40" s="12" t="s">
        <v>1158</v>
      </c>
    </row>
    <row r="42" spans="1:18" x14ac:dyDescent="0.3">
      <c r="L42" s="461" t="s">
        <v>188</v>
      </c>
      <c r="M42" s="460" t="s">
        <v>907</v>
      </c>
      <c r="N42" s="459" t="s">
        <v>906</v>
      </c>
      <c r="O42" s="459" t="s">
        <v>905</v>
      </c>
    </row>
    <row r="43" spans="1:18" x14ac:dyDescent="0.3">
      <c r="L43" s="308" t="s">
        <v>195</v>
      </c>
      <c r="M43" s="313">
        <v>13621</v>
      </c>
      <c r="N43" s="309">
        <v>3.1841666666666666</v>
      </c>
      <c r="O43" s="310">
        <v>2.6175000000000002</v>
      </c>
    </row>
    <row r="44" spans="1:18" x14ac:dyDescent="0.3">
      <c r="L44" s="308" t="s">
        <v>904</v>
      </c>
      <c r="M44" s="314">
        <v>10896.5</v>
      </c>
      <c r="N44" s="309">
        <v>3.4425000000000003</v>
      </c>
      <c r="O44" s="310">
        <v>2.6216666666666666</v>
      </c>
    </row>
    <row r="45" spans="1:18" x14ac:dyDescent="0.3">
      <c r="L45" s="308" t="s">
        <v>903</v>
      </c>
      <c r="M45" s="315">
        <v>11807.083333333299</v>
      </c>
      <c r="N45" s="309">
        <v>3.6825000000000006</v>
      </c>
      <c r="O45" s="310">
        <v>2.875833333333333</v>
      </c>
    </row>
    <row r="46" spans="1:18" x14ac:dyDescent="0.3">
      <c r="L46" s="308" t="s">
        <v>902</v>
      </c>
      <c r="M46" s="315">
        <v>14713.416666666701</v>
      </c>
      <c r="N46" s="309">
        <v>3.7791666666666668</v>
      </c>
      <c r="O46" s="310">
        <v>2.9108333333333327</v>
      </c>
    </row>
    <row r="47" spans="1:18" x14ac:dyDescent="0.3">
      <c r="L47" s="308" t="s">
        <v>901</v>
      </c>
      <c r="M47" s="315">
        <v>16665.333333333299</v>
      </c>
      <c r="N47" s="309">
        <v>4.064166666666666</v>
      </c>
      <c r="O47" s="310">
        <v>3.2116666666666664</v>
      </c>
    </row>
    <row r="48" spans="1:18" x14ac:dyDescent="0.3">
      <c r="L48" s="308" t="s">
        <v>900</v>
      </c>
      <c r="M48" s="315">
        <v>27300</v>
      </c>
      <c r="N48" s="309">
        <v>6.78</v>
      </c>
      <c r="O48" s="310">
        <v>5.3533333333333326</v>
      </c>
    </row>
    <row r="49" spans="1:20" x14ac:dyDescent="0.3">
      <c r="L49" s="308" t="s">
        <v>899</v>
      </c>
      <c r="M49" s="315">
        <v>39024.5</v>
      </c>
      <c r="N49" s="309">
        <v>7.9508333333333328</v>
      </c>
      <c r="O49" s="310">
        <v>5.8566666666666665</v>
      </c>
    </row>
    <row r="50" spans="1:20" x14ac:dyDescent="0.3">
      <c r="L50" s="308" t="s">
        <v>898</v>
      </c>
      <c r="M50" s="315">
        <v>31054.833333333299</v>
      </c>
      <c r="N50" s="309">
        <v>6.5258333333333347</v>
      </c>
      <c r="O50" s="310">
        <v>4.6941666666666668</v>
      </c>
    </row>
    <row r="51" spans="1:20" ht="15.5" x14ac:dyDescent="0.3">
      <c r="L51" s="316" t="s">
        <v>252</v>
      </c>
      <c r="M51" s="317">
        <v>165083</v>
      </c>
      <c r="N51" s="311">
        <v>4.99</v>
      </c>
      <c r="O51" s="312">
        <v>3.84</v>
      </c>
    </row>
    <row r="53" spans="1:20" x14ac:dyDescent="0.3">
      <c r="L53" s="143"/>
    </row>
    <row r="54" spans="1:20" x14ac:dyDescent="0.3">
      <c r="A54" s="12"/>
      <c r="L54" s="143"/>
    </row>
    <row r="55" spans="1:20" x14ac:dyDescent="0.3">
      <c r="A55" s="12"/>
      <c r="N55" s="211"/>
      <c r="O55" s="211"/>
      <c r="Q55" s="22"/>
      <c r="R55" s="22"/>
      <c r="S55" s="22"/>
    </row>
    <row r="56" spans="1:20" x14ac:dyDescent="0.3">
      <c r="M56" s="8"/>
      <c r="N56" s="257"/>
      <c r="O56" s="257"/>
      <c r="P56" s="76"/>
      <c r="Q56" s="76"/>
      <c r="R56" s="22"/>
      <c r="S56" s="22"/>
      <c r="T56" s="22"/>
    </row>
    <row r="57" spans="1:20" x14ac:dyDescent="0.3">
      <c r="M57" s="8"/>
      <c r="N57" s="257"/>
      <c r="O57" s="257"/>
      <c r="P57" s="76"/>
      <c r="R57" s="22"/>
      <c r="S57" s="22"/>
      <c r="T57" s="22"/>
    </row>
    <row r="58" spans="1:20" x14ac:dyDescent="0.3">
      <c r="A58" s="3" t="s">
        <v>461</v>
      </c>
      <c r="R58" s="22"/>
      <c r="S58" s="22"/>
      <c r="T58" s="22"/>
    </row>
    <row r="59" spans="1:20" x14ac:dyDescent="0.3">
      <c r="R59" s="22"/>
      <c r="S59" s="22"/>
      <c r="T59" s="22"/>
    </row>
    <row r="60" spans="1:20" x14ac:dyDescent="0.3">
      <c r="R60" s="22"/>
      <c r="S60" s="22"/>
      <c r="T60" s="22"/>
    </row>
    <row r="61" spans="1:20" x14ac:dyDescent="0.3">
      <c r="A61" s="12" t="s">
        <v>1159</v>
      </c>
      <c r="R61" s="22"/>
      <c r="S61" s="22"/>
      <c r="T61" s="22"/>
    </row>
    <row r="62" spans="1:20" ht="15.5" x14ac:dyDescent="0.3">
      <c r="L62" s="447" t="s">
        <v>54</v>
      </c>
      <c r="M62" s="448" t="s">
        <v>897</v>
      </c>
      <c r="N62" s="448" t="s">
        <v>1160</v>
      </c>
      <c r="O62" s="448" t="s">
        <v>896</v>
      </c>
      <c r="P62" s="448" t="s">
        <v>1161</v>
      </c>
      <c r="R62" s="22"/>
      <c r="S62" s="22"/>
      <c r="T62" s="22"/>
    </row>
    <row r="63" spans="1:20" x14ac:dyDescent="0.3">
      <c r="L63" s="4" t="s">
        <v>206</v>
      </c>
      <c r="M63" s="25">
        <v>80598</v>
      </c>
      <c r="N63" s="25">
        <v>78030</v>
      </c>
      <c r="O63" s="25">
        <v>92235</v>
      </c>
      <c r="P63" s="25">
        <v>88608</v>
      </c>
      <c r="R63" s="22"/>
      <c r="S63" s="22"/>
      <c r="T63" s="22"/>
    </row>
    <row r="64" spans="1:20" x14ac:dyDescent="0.3">
      <c r="L64" s="4" t="s">
        <v>207</v>
      </c>
      <c r="M64" s="25">
        <v>79408</v>
      </c>
      <c r="N64" s="25">
        <v>77009</v>
      </c>
      <c r="O64" s="25">
        <v>90917</v>
      </c>
      <c r="P64" s="25">
        <v>87499</v>
      </c>
      <c r="R64" s="22"/>
      <c r="S64" s="22"/>
      <c r="T64" s="22"/>
    </row>
    <row r="65" spans="1:24" x14ac:dyDescent="0.3">
      <c r="L65" s="4" t="s">
        <v>37</v>
      </c>
      <c r="M65" s="25">
        <v>77752</v>
      </c>
      <c r="N65" s="25">
        <v>75319</v>
      </c>
      <c r="O65" s="25">
        <v>89741</v>
      </c>
      <c r="P65" s="25">
        <v>86711</v>
      </c>
      <c r="R65" s="22"/>
      <c r="S65" s="22"/>
      <c r="T65" s="22"/>
    </row>
    <row r="66" spans="1:24" x14ac:dyDescent="0.3">
      <c r="L66" s="4" t="s">
        <v>208</v>
      </c>
      <c r="M66" s="25">
        <v>76627</v>
      </c>
      <c r="N66" s="25">
        <v>74707</v>
      </c>
      <c r="O66" s="25">
        <v>89202</v>
      </c>
      <c r="P66" s="25">
        <v>86630</v>
      </c>
      <c r="R66" s="22"/>
      <c r="S66" s="22"/>
      <c r="T66" s="22"/>
    </row>
    <row r="67" spans="1:24" x14ac:dyDescent="0.3">
      <c r="L67" s="4" t="s">
        <v>209</v>
      </c>
      <c r="M67" s="25">
        <v>75693</v>
      </c>
      <c r="N67" s="25">
        <v>73601</v>
      </c>
      <c r="O67" s="25">
        <v>89727</v>
      </c>
      <c r="P67" s="25">
        <v>87452</v>
      </c>
      <c r="R67" s="22"/>
      <c r="S67" s="22"/>
      <c r="T67" s="22"/>
    </row>
    <row r="68" spans="1:24" x14ac:dyDescent="0.3">
      <c r="L68" s="4" t="s">
        <v>38</v>
      </c>
      <c r="M68" s="25">
        <v>75197</v>
      </c>
      <c r="N68" s="25">
        <v>73316</v>
      </c>
      <c r="O68" s="25">
        <v>90897</v>
      </c>
      <c r="P68" s="25">
        <v>89469</v>
      </c>
      <c r="R68" s="22"/>
      <c r="S68" s="22"/>
      <c r="T68" s="22"/>
    </row>
    <row r="69" spans="1:24" x14ac:dyDescent="0.3">
      <c r="L69" s="4" t="s">
        <v>210</v>
      </c>
      <c r="M69" s="25">
        <v>75258</v>
      </c>
      <c r="N69" s="25">
        <v>73661</v>
      </c>
      <c r="O69" s="25">
        <v>93208</v>
      </c>
      <c r="P69" s="25">
        <v>92064</v>
      </c>
      <c r="R69" s="22"/>
      <c r="S69" s="22"/>
      <c r="T69" s="22"/>
    </row>
    <row r="70" spans="1:24" x14ac:dyDescent="0.3">
      <c r="L70" s="4" t="s">
        <v>211</v>
      </c>
      <c r="M70" s="25">
        <v>74418</v>
      </c>
      <c r="N70" s="25">
        <v>73037</v>
      </c>
      <c r="O70" s="305">
        <v>92927</v>
      </c>
      <c r="P70" s="305">
        <v>92193</v>
      </c>
      <c r="R70" s="22"/>
      <c r="S70" s="22"/>
      <c r="T70" s="22"/>
    </row>
    <row r="71" spans="1:24" x14ac:dyDescent="0.3">
      <c r="L71" s="4" t="s">
        <v>39</v>
      </c>
      <c r="M71" s="25">
        <v>75133</v>
      </c>
      <c r="N71" s="25">
        <v>74517</v>
      </c>
      <c r="O71" s="25">
        <v>90895</v>
      </c>
      <c r="P71" s="25">
        <v>92132</v>
      </c>
      <c r="R71" s="22"/>
      <c r="S71" s="22"/>
      <c r="T71" s="22"/>
    </row>
    <row r="72" spans="1:24" x14ac:dyDescent="0.3">
      <c r="L72" s="4" t="s">
        <v>212</v>
      </c>
      <c r="M72" s="25">
        <v>74136</v>
      </c>
      <c r="N72" s="25">
        <v>74170</v>
      </c>
      <c r="O72" s="25">
        <v>89705</v>
      </c>
      <c r="P72" s="25">
        <v>91707</v>
      </c>
      <c r="R72" s="22"/>
      <c r="S72" s="22"/>
      <c r="T72" s="22"/>
    </row>
    <row r="73" spans="1:24" x14ac:dyDescent="0.3">
      <c r="L73" s="4" t="s">
        <v>213</v>
      </c>
      <c r="M73" s="25">
        <v>74016</v>
      </c>
      <c r="N73" s="25">
        <v>74974</v>
      </c>
      <c r="O73" s="25">
        <v>88365</v>
      </c>
      <c r="P73" s="25">
        <v>91479</v>
      </c>
      <c r="R73" s="22"/>
      <c r="S73" s="22"/>
      <c r="T73" s="22"/>
    </row>
    <row r="74" spans="1:24" x14ac:dyDescent="0.3">
      <c r="L74" s="4" t="s">
        <v>40</v>
      </c>
      <c r="M74" s="25">
        <v>76251</v>
      </c>
      <c r="N74" s="25">
        <v>78859</v>
      </c>
      <c r="O74" s="25">
        <v>87955</v>
      </c>
      <c r="P74" s="25">
        <v>93848</v>
      </c>
      <c r="R74" s="22"/>
      <c r="S74" s="22"/>
      <c r="T74" s="22"/>
    </row>
    <row r="75" spans="1:24" x14ac:dyDescent="0.3">
      <c r="L75" s="449" t="s">
        <v>868</v>
      </c>
      <c r="M75" s="450">
        <f>AVERAGE(M63:M74)</f>
        <v>76207.25</v>
      </c>
      <c r="N75" s="450">
        <f>AVERAGE(N63:N74)</f>
        <v>75100</v>
      </c>
      <c r="O75" s="450">
        <f>AVERAGE(O63:O74)</f>
        <v>90481.166666666672</v>
      </c>
      <c r="P75" s="450">
        <f>AVERAGE(P63:P74)</f>
        <v>89982.666666666672</v>
      </c>
      <c r="R75" s="22"/>
      <c r="S75" s="22"/>
      <c r="T75" s="22"/>
    </row>
    <row r="76" spans="1:24" x14ac:dyDescent="0.3">
      <c r="R76" s="22"/>
      <c r="S76" s="22"/>
      <c r="T76" s="22"/>
    </row>
    <row r="77" spans="1:24" x14ac:dyDescent="0.3">
      <c r="A77" s="3" t="s">
        <v>461</v>
      </c>
      <c r="R77" s="22"/>
      <c r="S77" s="22"/>
      <c r="T77" s="22"/>
    </row>
    <row r="78" spans="1:24" x14ac:dyDescent="0.3">
      <c r="Q78" s="76"/>
      <c r="R78" s="8"/>
      <c r="S78" s="8"/>
      <c r="T78" s="8"/>
    </row>
    <row r="79" spans="1:24" x14ac:dyDescent="0.3">
      <c r="M79" s="8"/>
      <c r="N79" s="77"/>
      <c r="O79" s="77"/>
      <c r="P79" s="76"/>
      <c r="Q79" s="76"/>
      <c r="R79" s="8"/>
      <c r="S79" s="8"/>
      <c r="T79" s="8"/>
      <c r="U79" s="8"/>
      <c r="V79" s="8"/>
      <c r="W79" s="8"/>
      <c r="X79" s="76"/>
    </row>
    <row r="80" spans="1:24" x14ac:dyDescent="0.3">
      <c r="A80" s="12" t="s">
        <v>1162</v>
      </c>
      <c r="M80" s="8"/>
      <c r="N80" s="77"/>
      <c r="O80" s="77"/>
      <c r="P80" s="76"/>
      <c r="U80" s="8"/>
      <c r="V80" s="8"/>
      <c r="W80" s="8"/>
      <c r="X80" s="76"/>
    </row>
    <row r="81" spans="1:34" x14ac:dyDescent="0.3">
      <c r="M81" s="230"/>
      <c r="N81" s="230"/>
      <c r="O81" s="230"/>
      <c r="Q81" s="230"/>
    </row>
    <row r="82" spans="1:34" ht="15.5" x14ac:dyDescent="0.3">
      <c r="L82" s="458" t="s">
        <v>895</v>
      </c>
      <c r="M82" s="448" t="s">
        <v>246</v>
      </c>
      <c r="N82" s="448" t="s">
        <v>247</v>
      </c>
      <c r="O82" s="448" t="s">
        <v>248</v>
      </c>
      <c r="P82" s="448" t="s">
        <v>249</v>
      </c>
      <c r="Q82" s="448" t="s">
        <v>250</v>
      </c>
      <c r="R82" s="448" t="s">
        <v>894</v>
      </c>
      <c r="S82" s="448" t="s">
        <v>8</v>
      </c>
    </row>
    <row r="83" spans="1:34" x14ac:dyDescent="0.3">
      <c r="L83" s="4" t="s">
        <v>195</v>
      </c>
      <c r="M83" s="25">
        <v>1310.500000000003</v>
      </c>
      <c r="N83" s="25">
        <v>1817.6666666666699</v>
      </c>
      <c r="O83" s="25">
        <v>1081.8333333333301</v>
      </c>
      <c r="P83" s="25">
        <v>4079.9999999999959</v>
      </c>
      <c r="Q83" s="25">
        <v>5306.4999999999973</v>
      </c>
      <c r="R83" s="25">
        <v>24.5</v>
      </c>
      <c r="S83" s="25">
        <f t="shared" ref="S83:S91" si="0">SUM(M83:R83)</f>
        <v>13620.999999999996</v>
      </c>
    </row>
    <row r="84" spans="1:34" x14ac:dyDescent="0.3">
      <c r="L84" s="4" t="s">
        <v>196</v>
      </c>
      <c r="M84" s="25">
        <v>1917.6666666666661</v>
      </c>
      <c r="N84" s="25">
        <v>2918.333333333333</v>
      </c>
      <c r="O84" s="25">
        <v>532.16666666666697</v>
      </c>
      <c r="P84" s="25">
        <v>3626.8333333333298</v>
      </c>
      <c r="Q84" s="25">
        <v>1893.333333333333</v>
      </c>
      <c r="R84" s="25">
        <v>8.1666666666659999</v>
      </c>
      <c r="S84" s="25">
        <f t="shared" si="0"/>
        <v>10896.499999999995</v>
      </c>
    </row>
    <row r="85" spans="1:34" x14ac:dyDescent="0.3">
      <c r="L85" s="4" t="s">
        <v>197</v>
      </c>
      <c r="M85" s="25">
        <v>1388.583333333336</v>
      </c>
      <c r="N85" s="25">
        <v>3547.4999999999959</v>
      </c>
      <c r="O85" s="25">
        <v>504.41666666666703</v>
      </c>
      <c r="P85" s="25">
        <v>4259.9166666666633</v>
      </c>
      <c r="Q85" s="25">
        <v>2104.166666666667</v>
      </c>
      <c r="R85" s="25">
        <v>2.5</v>
      </c>
      <c r="S85" s="25">
        <f t="shared" si="0"/>
        <v>11807.083333333328</v>
      </c>
    </row>
    <row r="86" spans="1:34" x14ac:dyDescent="0.3">
      <c r="L86" s="4" t="s">
        <v>198</v>
      </c>
      <c r="M86" s="25">
        <v>2668.3333333333298</v>
      </c>
      <c r="N86" s="25">
        <v>4119.6666666666624</v>
      </c>
      <c r="O86" s="25">
        <v>735.91666666666697</v>
      </c>
      <c r="P86" s="25">
        <v>4712.1666666666633</v>
      </c>
      <c r="Q86" s="25">
        <v>2469.8333333333303</v>
      </c>
      <c r="R86" s="25">
        <v>7.5</v>
      </c>
      <c r="S86" s="25">
        <f t="shared" si="0"/>
        <v>14713.416666666653</v>
      </c>
    </row>
    <row r="87" spans="1:34" x14ac:dyDescent="0.3">
      <c r="L87" s="4" t="s">
        <v>199</v>
      </c>
      <c r="M87" s="25">
        <v>2069.9166666666697</v>
      </c>
      <c r="N87" s="25">
        <v>5124.5833333333358</v>
      </c>
      <c r="O87" s="25">
        <v>797.33333333333303</v>
      </c>
      <c r="P87" s="25">
        <v>5846.1666666666697</v>
      </c>
      <c r="Q87" s="25">
        <v>2812.0000000000032</v>
      </c>
      <c r="R87" s="25">
        <v>15.333333333333</v>
      </c>
      <c r="S87" s="25">
        <f t="shared" si="0"/>
        <v>16665.333333333343</v>
      </c>
    </row>
    <row r="88" spans="1:34" x14ac:dyDescent="0.3">
      <c r="L88" s="4" t="s">
        <v>200</v>
      </c>
      <c r="M88" s="25">
        <v>10672.5</v>
      </c>
      <c r="N88" s="25">
        <v>6859.1666666666633</v>
      </c>
      <c r="O88" s="25">
        <v>870.08333333333303</v>
      </c>
      <c r="P88" s="25">
        <v>6528.833333333333</v>
      </c>
      <c r="Q88" s="25">
        <v>2354.4166666666642</v>
      </c>
      <c r="R88" s="25">
        <v>15</v>
      </c>
      <c r="S88" s="25">
        <f t="shared" si="0"/>
        <v>27299.999999999993</v>
      </c>
    </row>
    <row r="89" spans="1:34" x14ac:dyDescent="0.3">
      <c r="L89" s="4" t="s">
        <v>201</v>
      </c>
      <c r="M89" s="25">
        <v>17284.666666666628</v>
      </c>
      <c r="N89" s="25">
        <v>9011.4999999999964</v>
      </c>
      <c r="O89" s="25">
        <v>1002.83333333333</v>
      </c>
      <c r="P89" s="25">
        <v>8166.4166666666633</v>
      </c>
      <c r="Q89" s="25">
        <v>3546.833333333333</v>
      </c>
      <c r="R89" s="25">
        <v>12.25</v>
      </c>
      <c r="S89" s="25">
        <f t="shared" si="0"/>
        <v>39024.499999999949</v>
      </c>
    </row>
    <row r="90" spans="1:34" x14ac:dyDescent="0.3">
      <c r="L90" s="4" t="s">
        <v>202</v>
      </c>
      <c r="M90" s="25">
        <v>12478.750000000031</v>
      </c>
      <c r="N90" s="25">
        <v>7290.9166666666633</v>
      </c>
      <c r="O90" s="305">
        <v>1190.25</v>
      </c>
      <c r="P90" s="305">
        <v>6989.416666666667</v>
      </c>
      <c r="Q90" s="305">
        <v>3097.3333333333362</v>
      </c>
      <c r="R90" s="305">
        <v>8.1666666666659999</v>
      </c>
      <c r="S90" s="305">
        <f t="shared" si="0"/>
        <v>31054.833333333361</v>
      </c>
    </row>
    <row r="91" spans="1:34" x14ac:dyDescent="0.3">
      <c r="L91" s="449" t="s">
        <v>245</v>
      </c>
      <c r="M91" s="450">
        <v>49791</v>
      </c>
      <c r="N91" s="450">
        <v>40689</v>
      </c>
      <c r="O91" s="450">
        <v>6715</v>
      </c>
      <c r="P91" s="450">
        <v>44210</v>
      </c>
      <c r="Q91" s="450">
        <v>23584</v>
      </c>
      <c r="R91" s="450">
        <v>93</v>
      </c>
      <c r="S91" s="450">
        <f t="shared" si="0"/>
        <v>165082</v>
      </c>
    </row>
    <row r="92" spans="1:34" x14ac:dyDescent="0.3">
      <c r="N92" s="78"/>
      <c r="O92" s="78"/>
      <c r="P92" s="78"/>
      <c r="Q92" s="78"/>
    </row>
    <row r="93" spans="1:34" ht="15.5" x14ac:dyDescent="0.3">
      <c r="L93" s="447" t="s">
        <v>532</v>
      </c>
      <c r="M93" s="448" t="s">
        <v>246</v>
      </c>
      <c r="N93" s="448" t="s">
        <v>247</v>
      </c>
      <c r="O93" s="448" t="s">
        <v>248</v>
      </c>
      <c r="P93" s="448" t="s">
        <v>249</v>
      </c>
      <c r="Q93" s="448" t="s">
        <v>250</v>
      </c>
      <c r="T93" s="8"/>
    </row>
    <row r="94" spans="1:34" x14ac:dyDescent="0.3">
      <c r="L94" s="4" t="s">
        <v>195</v>
      </c>
      <c r="M94" s="457">
        <f t="shared" ref="M94:Q102" si="1">M83/$S83*100</f>
        <v>9.6211731884590215</v>
      </c>
      <c r="N94" s="457">
        <f t="shared" si="1"/>
        <v>13.344590460808092</v>
      </c>
      <c r="O94" s="456">
        <f t="shared" si="1"/>
        <v>7.9423928737488465</v>
      </c>
      <c r="P94" s="456">
        <f t="shared" si="1"/>
        <v>29.953747889288579</v>
      </c>
      <c r="Q94" s="456">
        <f t="shared" si="1"/>
        <v>38.95822626826223</v>
      </c>
      <c r="T94" s="8"/>
      <c r="AD94" s="76"/>
      <c r="AE94" s="76"/>
      <c r="AF94" s="76"/>
      <c r="AG94" s="76"/>
      <c r="AH94" s="76"/>
    </row>
    <row r="95" spans="1:34" x14ac:dyDescent="0.3">
      <c r="L95" s="4" t="s">
        <v>196</v>
      </c>
      <c r="M95" s="457">
        <f t="shared" si="1"/>
        <v>17.598923201639675</v>
      </c>
      <c r="N95" s="457">
        <f t="shared" si="1"/>
        <v>26.782300126952091</v>
      </c>
      <c r="O95" s="456">
        <f t="shared" si="1"/>
        <v>4.8838311996206789</v>
      </c>
      <c r="P95" s="456">
        <f t="shared" si="1"/>
        <v>33.28438795331833</v>
      </c>
      <c r="Q95" s="456">
        <f t="shared" si="1"/>
        <v>17.375609905321287</v>
      </c>
      <c r="T95" s="8"/>
      <c r="AD95" s="76"/>
      <c r="AE95" s="76"/>
      <c r="AF95" s="76"/>
      <c r="AG95" s="76"/>
      <c r="AH95" s="76"/>
    </row>
    <row r="96" spans="1:34" x14ac:dyDescent="0.3">
      <c r="A96" s="3" t="s">
        <v>461</v>
      </c>
      <c r="L96" s="4" t="s">
        <v>197</v>
      </c>
      <c r="M96" s="457">
        <f t="shared" si="1"/>
        <v>11.760595687616924</v>
      </c>
      <c r="N96" s="457">
        <f t="shared" si="1"/>
        <v>30.045523520485563</v>
      </c>
      <c r="O96" s="456">
        <f t="shared" si="1"/>
        <v>4.2721530154921172</v>
      </c>
      <c r="P96" s="456">
        <f t="shared" si="1"/>
        <v>36.079330910117505</v>
      </c>
      <c r="Q96" s="456">
        <f t="shared" si="1"/>
        <v>17.821223135829491</v>
      </c>
      <c r="T96" s="8"/>
      <c r="AD96" s="76"/>
      <c r="AE96" s="76"/>
      <c r="AF96" s="76"/>
      <c r="AG96" s="76"/>
      <c r="AH96" s="76"/>
    </row>
    <row r="97" spans="1:34" x14ac:dyDescent="0.3">
      <c r="L97" s="4" t="s">
        <v>198</v>
      </c>
      <c r="M97" s="457">
        <f t="shared" si="1"/>
        <v>18.135375309383154</v>
      </c>
      <c r="N97" s="457">
        <f t="shared" si="1"/>
        <v>27.999388313387435</v>
      </c>
      <c r="O97" s="456">
        <f t="shared" si="1"/>
        <v>5.001670810654681</v>
      </c>
      <c r="P97" s="456">
        <f t="shared" si="1"/>
        <v>32.026325179399763</v>
      </c>
      <c r="Q97" s="456">
        <f t="shared" si="1"/>
        <v>16.786266502795062</v>
      </c>
      <c r="T97" s="8"/>
      <c r="AD97" s="76"/>
      <c r="AE97" s="76"/>
      <c r="AF97" s="76"/>
      <c r="AG97" s="76"/>
      <c r="AH97" s="76"/>
    </row>
    <row r="98" spans="1:34" x14ac:dyDescent="0.3">
      <c r="L98" s="4" t="s">
        <v>199</v>
      </c>
      <c r="M98" s="457">
        <f t="shared" si="1"/>
        <v>12.42049363949117</v>
      </c>
      <c r="N98" s="457">
        <f t="shared" si="1"/>
        <v>30.749959996799742</v>
      </c>
      <c r="O98" s="456">
        <f t="shared" si="1"/>
        <v>4.7843827506200451</v>
      </c>
      <c r="P98" s="456">
        <f t="shared" si="1"/>
        <v>35.079806384510761</v>
      </c>
      <c r="Q98" s="456">
        <f t="shared" si="1"/>
        <v>16.873349867989447</v>
      </c>
      <c r="T98" s="8"/>
      <c r="AD98" s="76"/>
      <c r="AE98" s="76"/>
      <c r="AF98" s="76"/>
      <c r="AG98" s="76"/>
      <c r="AH98" s="76"/>
    </row>
    <row r="99" spans="1:34" x14ac:dyDescent="0.3">
      <c r="A99" s="3"/>
      <c r="L99" s="4" t="s">
        <v>200</v>
      </c>
      <c r="M99" s="457">
        <f t="shared" si="1"/>
        <v>39.093406593406606</v>
      </c>
      <c r="N99" s="457">
        <f t="shared" si="1"/>
        <v>25.125152625152619</v>
      </c>
      <c r="O99" s="456">
        <f t="shared" si="1"/>
        <v>3.1871184371184373</v>
      </c>
      <c r="P99" s="456">
        <f t="shared" si="1"/>
        <v>23.915140415140421</v>
      </c>
      <c r="Q99" s="456">
        <f t="shared" si="1"/>
        <v>8.6242368742368676</v>
      </c>
      <c r="T99" s="8"/>
      <c r="AD99" s="76"/>
      <c r="AE99" s="76"/>
      <c r="AF99" s="76"/>
      <c r="AG99" s="76"/>
      <c r="AH99" s="76"/>
    </row>
    <row r="100" spans="1:34" x14ac:dyDescent="0.3">
      <c r="A100" s="3" t="s">
        <v>468</v>
      </c>
      <c r="L100" s="4" t="s">
        <v>201</v>
      </c>
      <c r="M100" s="457">
        <f t="shared" si="1"/>
        <v>44.291833762550837</v>
      </c>
      <c r="N100" s="457">
        <f t="shared" si="1"/>
        <v>23.091903804020571</v>
      </c>
      <c r="O100" s="456">
        <f t="shared" si="1"/>
        <v>2.5697531892358167</v>
      </c>
      <c r="P100" s="456">
        <f t="shared" si="1"/>
        <v>20.926383852878764</v>
      </c>
      <c r="Q100" s="456">
        <f t="shared" si="1"/>
        <v>9.0887348545998989</v>
      </c>
      <c r="T100" s="8"/>
      <c r="AD100" s="76"/>
      <c r="AE100" s="76"/>
      <c r="AF100" s="76"/>
      <c r="AG100" s="76"/>
      <c r="AH100" s="76"/>
    </row>
    <row r="101" spans="1:34" x14ac:dyDescent="0.3">
      <c r="A101" s="79" t="s">
        <v>289</v>
      </c>
      <c r="L101" s="4" t="s">
        <v>202</v>
      </c>
      <c r="M101" s="457">
        <f t="shared" si="1"/>
        <v>40.182955954253025</v>
      </c>
      <c r="N101" s="457">
        <f t="shared" si="1"/>
        <v>23.47755851209417</v>
      </c>
      <c r="O101" s="456">
        <f t="shared" si="1"/>
        <v>3.8327367183852186</v>
      </c>
      <c r="P101" s="456">
        <f t="shared" si="1"/>
        <v>22.506695146756524</v>
      </c>
      <c r="Q101" s="456">
        <f t="shared" si="1"/>
        <v>9.9737560980845714</v>
      </c>
      <c r="T101" s="78"/>
      <c r="AD101" s="76"/>
      <c r="AE101" s="76"/>
      <c r="AF101" s="76"/>
      <c r="AG101" s="76"/>
      <c r="AH101" s="76"/>
    </row>
    <row r="102" spans="1:34" x14ac:dyDescent="0.3">
      <c r="A102" s="79" t="s">
        <v>278</v>
      </c>
      <c r="L102" s="449" t="s">
        <v>245</v>
      </c>
      <c r="M102" s="455">
        <f t="shared" si="1"/>
        <v>30.161374347294075</v>
      </c>
      <c r="N102" s="455">
        <f t="shared" si="1"/>
        <v>24.647750814746612</v>
      </c>
      <c r="O102" s="455">
        <f t="shared" si="1"/>
        <v>4.0676754582571082</v>
      </c>
      <c r="P102" s="455">
        <f t="shared" si="1"/>
        <v>26.780630232248214</v>
      </c>
      <c r="Q102" s="455">
        <f t="shared" si="1"/>
        <v>14.286233508195927</v>
      </c>
      <c r="T102" s="454"/>
      <c r="V102" s="454"/>
      <c r="X102" s="454"/>
      <c r="Y102" s="454"/>
      <c r="AD102" s="76"/>
      <c r="AE102" s="76"/>
      <c r="AF102" s="76"/>
      <c r="AG102" s="76"/>
      <c r="AH102" s="76"/>
    </row>
    <row r="103" spans="1:34" x14ac:dyDescent="0.3">
      <c r="A103" s="79" t="s">
        <v>279</v>
      </c>
      <c r="L103" s="12" t="s">
        <v>893</v>
      </c>
      <c r="M103" s="12">
        <f>RANK(M102,$M102:$Q102)</f>
        <v>1</v>
      </c>
      <c r="N103" s="12">
        <f>RANK(N102,$M102:$Q102)</f>
        <v>3</v>
      </c>
      <c r="O103" s="12">
        <f>RANK(O102,$M102:$Q102)</f>
        <v>5</v>
      </c>
      <c r="P103" s="12">
        <f>RANK(P102,$M102:$Q102)</f>
        <v>2</v>
      </c>
      <c r="Q103" s="12">
        <f>RANK(Q102,$M102:$Q102)</f>
        <v>4</v>
      </c>
      <c r="AD103" s="76"/>
      <c r="AE103" s="76"/>
      <c r="AF103" s="76"/>
      <c r="AG103" s="76"/>
      <c r="AH103" s="76"/>
    </row>
    <row r="104" spans="1:34" x14ac:dyDescent="0.3">
      <c r="A104" s="79" t="s">
        <v>280</v>
      </c>
      <c r="P104" s="453"/>
    </row>
    <row r="105" spans="1:34" x14ac:dyDescent="0.3">
      <c r="A105" s="79" t="s">
        <v>281</v>
      </c>
      <c r="P105" s="453"/>
      <c r="S105" s="78"/>
      <c r="T105" s="78"/>
      <c r="U105" s="78"/>
      <c r="V105" s="78"/>
      <c r="W105" s="78"/>
      <c r="X105" s="78"/>
      <c r="Y105" s="78"/>
    </row>
    <row r="106" spans="1:34" x14ac:dyDescent="0.3">
      <c r="A106" s="79" t="s">
        <v>282</v>
      </c>
      <c r="P106" s="452"/>
      <c r="S106" s="78"/>
      <c r="T106" s="78"/>
      <c r="U106" s="78"/>
      <c r="V106" s="78"/>
      <c r="W106" s="78"/>
      <c r="X106" s="78"/>
      <c r="Y106" s="78"/>
    </row>
    <row r="107" spans="1:34" x14ac:dyDescent="0.3">
      <c r="A107" s="79" t="s">
        <v>283</v>
      </c>
      <c r="P107" s="453"/>
      <c r="S107" s="78"/>
      <c r="T107" s="78"/>
      <c r="U107" s="78"/>
      <c r="V107" s="78"/>
      <c r="W107" s="78"/>
      <c r="X107" s="78"/>
      <c r="Y107" s="78"/>
    </row>
    <row r="108" spans="1:34" x14ac:dyDescent="0.3">
      <c r="A108" s="79" t="s">
        <v>284</v>
      </c>
      <c r="P108" s="453"/>
      <c r="S108" s="78"/>
      <c r="T108" s="78"/>
      <c r="U108" s="78"/>
      <c r="V108" s="78"/>
      <c r="W108" s="78"/>
      <c r="X108" s="78"/>
      <c r="Y108" s="78"/>
    </row>
    <row r="109" spans="1:34" x14ac:dyDescent="0.3">
      <c r="A109" s="79" t="s">
        <v>285</v>
      </c>
      <c r="P109" s="453"/>
      <c r="S109" s="78"/>
      <c r="T109" s="78"/>
      <c r="U109" s="78"/>
      <c r="V109" s="78"/>
      <c r="W109" s="78"/>
      <c r="X109" s="78"/>
      <c r="Y109" s="78"/>
    </row>
    <row r="110" spans="1:34" x14ac:dyDescent="0.3">
      <c r="A110" s="3" t="s">
        <v>286</v>
      </c>
      <c r="P110" s="453"/>
      <c r="S110" s="78"/>
      <c r="T110" s="78"/>
      <c r="U110" s="78"/>
      <c r="V110" s="78"/>
      <c r="W110" s="78"/>
      <c r="X110" s="78"/>
      <c r="Y110" s="78"/>
    </row>
    <row r="111" spans="1:34" x14ac:dyDescent="0.3">
      <c r="A111" s="3" t="s">
        <v>287</v>
      </c>
      <c r="P111" s="452"/>
      <c r="U111" s="78"/>
      <c r="V111" s="78"/>
      <c r="W111" s="78"/>
      <c r="X111" s="78"/>
      <c r="Y111" s="78"/>
    </row>
    <row r="112" spans="1:34" x14ac:dyDescent="0.3">
      <c r="A112" s="3" t="s">
        <v>288</v>
      </c>
      <c r="P112" s="451"/>
    </row>
    <row r="113" spans="1:16" x14ac:dyDescent="0.3">
      <c r="P113" s="78"/>
    </row>
    <row r="114" spans="1:16" x14ac:dyDescent="0.3">
      <c r="A114" s="7" t="s">
        <v>892</v>
      </c>
    </row>
    <row r="115" spans="1:16" ht="16.5" customHeight="1" x14ac:dyDescent="0.3">
      <c r="A115" s="644" t="s">
        <v>891</v>
      </c>
      <c r="B115" s="647" t="s">
        <v>1132</v>
      </c>
      <c r="C115" s="647"/>
      <c r="D115" s="647" t="s">
        <v>878</v>
      </c>
      <c r="E115" s="647"/>
      <c r="F115" s="647"/>
      <c r="G115" s="647"/>
      <c r="H115" s="647"/>
      <c r="I115" s="649"/>
    </row>
    <row r="116" spans="1:16" x14ac:dyDescent="0.3">
      <c r="A116" s="645"/>
      <c r="B116" s="648"/>
      <c r="C116" s="648"/>
      <c r="D116" s="648" t="s">
        <v>879</v>
      </c>
      <c r="E116" s="648"/>
      <c r="F116" s="648"/>
      <c r="G116" s="648"/>
      <c r="H116" s="648"/>
      <c r="I116" s="653"/>
    </row>
    <row r="117" spans="1:16" ht="28" x14ac:dyDescent="0.3">
      <c r="A117" s="646"/>
      <c r="B117" s="521" t="s">
        <v>877</v>
      </c>
      <c r="C117" s="521" t="s">
        <v>876</v>
      </c>
      <c r="D117" s="521" t="s">
        <v>877</v>
      </c>
      <c r="E117" s="654" t="s">
        <v>562</v>
      </c>
      <c r="F117" s="654"/>
      <c r="G117" s="521" t="s">
        <v>876</v>
      </c>
      <c r="H117" s="654" t="s">
        <v>875</v>
      </c>
      <c r="I117" s="655"/>
    </row>
    <row r="118" spans="1:16" ht="14.5" x14ac:dyDescent="0.3">
      <c r="A118" s="522" t="s">
        <v>874</v>
      </c>
      <c r="B118" s="523">
        <v>166688</v>
      </c>
      <c r="C118" s="524"/>
      <c r="D118" s="523">
        <v>166688</v>
      </c>
      <c r="E118" s="525">
        <v>-1605</v>
      </c>
      <c r="F118" s="537" t="s">
        <v>869</v>
      </c>
      <c r="G118" s="524"/>
      <c r="H118" s="642"/>
      <c r="I118" s="643"/>
    </row>
    <row r="119" spans="1:16" ht="12.75" customHeight="1" x14ac:dyDescent="0.3">
      <c r="A119" s="650" t="s">
        <v>229</v>
      </c>
      <c r="B119" s="651"/>
      <c r="C119" s="651"/>
      <c r="D119" s="651"/>
      <c r="E119" s="651"/>
      <c r="F119" s="651"/>
      <c r="G119" s="651"/>
      <c r="H119" s="651"/>
      <c r="I119" s="652"/>
    </row>
    <row r="120" spans="1:16" ht="14.5" x14ac:dyDescent="0.3">
      <c r="A120" s="526" t="s">
        <v>694</v>
      </c>
      <c r="B120" s="527">
        <v>5487</v>
      </c>
      <c r="C120" s="528">
        <v>3.32</v>
      </c>
      <c r="D120" s="527">
        <v>5364</v>
      </c>
      <c r="E120" s="529">
        <v>123</v>
      </c>
      <c r="F120" s="535" t="s">
        <v>871</v>
      </c>
      <c r="G120" s="528">
        <v>3.22</v>
      </c>
      <c r="H120" s="530">
        <v>9.9999999999999645E-2</v>
      </c>
      <c r="I120" s="535" t="s">
        <v>871</v>
      </c>
    </row>
    <row r="121" spans="1:16" ht="14.5" x14ac:dyDescent="0.3">
      <c r="A121" s="526" t="s">
        <v>890</v>
      </c>
      <c r="B121" s="527">
        <v>16477</v>
      </c>
      <c r="C121" s="528">
        <v>9.98</v>
      </c>
      <c r="D121" s="527">
        <v>16336</v>
      </c>
      <c r="E121" s="529">
        <v>141</v>
      </c>
      <c r="F121" s="536" t="s">
        <v>871</v>
      </c>
      <c r="G121" s="528">
        <v>9.8000000000000007</v>
      </c>
      <c r="H121" s="530">
        <v>0.17999999999999972</v>
      </c>
      <c r="I121" s="536" t="s">
        <v>871</v>
      </c>
    </row>
    <row r="122" spans="1:16" ht="14.5" x14ac:dyDescent="0.3">
      <c r="A122" s="526" t="s">
        <v>889</v>
      </c>
      <c r="B122" s="527">
        <v>16710</v>
      </c>
      <c r="C122" s="528">
        <v>10.119999999999999</v>
      </c>
      <c r="D122" s="527">
        <v>17059</v>
      </c>
      <c r="E122" s="529">
        <v>-349</v>
      </c>
      <c r="F122" s="536" t="s">
        <v>869</v>
      </c>
      <c r="G122" s="528">
        <v>10.23</v>
      </c>
      <c r="H122" s="530">
        <v>-0.11000000000000121</v>
      </c>
      <c r="I122" s="536" t="s">
        <v>869</v>
      </c>
    </row>
    <row r="123" spans="1:16" ht="14.5" x14ac:dyDescent="0.3">
      <c r="A123" s="526" t="s">
        <v>888</v>
      </c>
      <c r="B123" s="527">
        <v>18583</v>
      </c>
      <c r="C123" s="528">
        <v>11.26</v>
      </c>
      <c r="D123" s="527">
        <v>18927</v>
      </c>
      <c r="E123" s="529">
        <v>-344</v>
      </c>
      <c r="F123" s="536" t="s">
        <v>869</v>
      </c>
      <c r="G123" s="528">
        <v>11.35</v>
      </c>
      <c r="H123" s="530">
        <v>-8.9999999999999858E-2</v>
      </c>
      <c r="I123" s="536" t="s">
        <v>869</v>
      </c>
    </row>
    <row r="124" spans="1:16" ht="14.5" x14ac:dyDescent="0.3">
      <c r="A124" s="526" t="s">
        <v>887</v>
      </c>
      <c r="B124" s="527">
        <v>20300</v>
      </c>
      <c r="C124" s="528">
        <v>12.3</v>
      </c>
      <c r="D124" s="527">
        <v>20652</v>
      </c>
      <c r="E124" s="529">
        <v>-352</v>
      </c>
      <c r="F124" s="536" t="s">
        <v>869</v>
      </c>
      <c r="G124" s="528">
        <v>12.39</v>
      </c>
      <c r="H124" s="530">
        <v>-8.9999999999999858E-2</v>
      </c>
      <c r="I124" s="536" t="s">
        <v>869</v>
      </c>
    </row>
    <row r="125" spans="1:16" ht="14.5" x14ac:dyDescent="0.3">
      <c r="A125" s="526" t="s">
        <v>886</v>
      </c>
      <c r="B125" s="527">
        <v>20385</v>
      </c>
      <c r="C125" s="528">
        <v>12.35</v>
      </c>
      <c r="D125" s="527">
        <v>20562</v>
      </c>
      <c r="E125" s="529">
        <v>-177</v>
      </c>
      <c r="F125" s="536" t="s">
        <v>869</v>
      </c>
      <c r="G125" s="528">
        <v>12.34</v>
      </c>
      <c r="H125" s="530">
        <v>9.9999999999997868E-3</v>
      </c>
      <c r="I125" s="536" t="s">
        <v>871</v>
      </c>
    </row>
    <row r="126" spans="1:16" ht="14.5" x14ac:dyDescent="0.3">
      <c r="A126" s="526" t="s">
        <v>885</v>
      </c>
      <c r="B126" s="527">
        <v>20197</v>
      </c>
      <c r="C126" s="528">
        <v>12.23</v>
      </c>
      <c r="D126" s="527">
        <v>20349</v>
      </c>
      <c r="E126" s="529">
        <v>-152</v>
      </c>
      <c r="F126" s="536" t="s">
        <v>869</v>
      </c>
      <c r="G126" s="528">
        <v>12.21</v>
      </c>
      <c r="H126" s="530">
        <v>1.9999999999999574E-2</v>
      </c>
      <c r="I126" s="536" t="s">
        <v>871</v>
      </c>
    </row>
    <row r="127" spans="1:16" ht="14.5" x14ac:dyDescent="0.3">
      <c r="A127" s="526" t="s">
        <v>884</v>
      </c>
      <c r="B127" s="527">
        <v>18634</v>
      </c>
      <c r="C127" s="528">
        <v>11.29</v>
      </c>
      <c r="D127" s="527">
        <v>18208</v>
      </c>
      <c r="E127" s="529">
        <v>426</v>
      </c>
      <c r="F127" s="536" t="s">
        <v>871</v>
      </c>
      <c r="G127" s="528">
        <v>10.92</v>
      </c>
      <c r="H127" s="530">
        <v>0.36999999999999922</v>
      </c>
      <c r="I127" s="536" t="s">
        <v>871</v>
      </c>
    </row>
    <row r="128" spans="1:16" ht="14.5" x14ac:dyDescent="0.3">
      <c r="A128" s="526" t="s">
        <v>883</v>
      </c>
      <c r="B128" s="527">
        <v>17546</v>
      </c>
      <c r="C128" s="528">
        <v>10.63</v>
      </c>
      <c r="D128" s="527">
        <v>18273</v>
      </c>
      <c r="E128" s="529">
        <v>-727</v>
      </c>
      <c r="F128" s="536" t="s">
        <v>869</v>
      </c>
      <c r="G128" s="528">
        <v>10.96</v>
      </c>
      <c r="H128" s="530">
        <v>-0.33000000000000007</v>
      </c>
      <c r="I128" s="536" t="s">
        <v>869</v>
      </c>
    </row>
    <row r="129" spans="1:9" ht="14.5" x14ac:dyDescent="0.3">
      <c r="A129" s="526" t="s">
        <v>882</v>
      </c>
      <c r="B129" s="527">
        <v>10763</v>
      </c>
      <c r="C129" s="528">
        <v>6.52</v>
      </c>
      <c r="D129" s="527">
        <v>10958</v>
      </c>
      <c r="E129" s="529">
        <v>-195</v>
      </c>
      <c r="F129" s="536" t="s">
        <v>869</v>
      </c>
      <c r="G129" s="528">
        <v>6.57</v>
      </c>
      <c r="H129" s="530">
        <v>-5.0000000000000711E-2</v>
      </c>
      <c r="I129" s="536" t="s">
        <v>869</v>
      </c>
    </row>
    <row r="130" spans="1:9" x14ac:dyDescent="0.3">
      <c r="A130" s="3" t="s">
        <v>461</v>
      </c>
    </row>
    <row r="133" spans="1:9" x14ac:dyDescent="0.3">
      <c r="A133" s="7" t="s">
        <v>881</v>
      </c>
    </row>
    <row r="134" spans="1:9" x14ac:dyDescent="0.3">
      <c r="A134" s="644" t="s">
        <v>880</v>
      </c>
      <c r="B134" s="647" t="s">
        <v>1132</v>
      </c>
      <c r="C134" s="647"/>
      <c r="D134" s="647" t="s">
        <v>878</v>
      </c>
      <c r="E134" s="647"/>
      <c r="F134" s="647"/>
      <c r="G134" s="647"/>
      <c r="H134" s="647"/>
      <c r="I134" s="649"/>
    </row>
    <row r="135" spans="1:9" x14ac:dyDescent="0.3">
      <c r="A135" s="645"/>
      <c r="B135" s="648"/>
      <c r="C135" s="648"/>
      <c r="D135" s="648" t="s">
        <v>879</v>
      </c>
      <c r="E135" s="648"/>
      <c r="F135" s="648"/>
      <c r="G135" s="648"/>
      <c r="H135" s="648"/>
      <c r="I135" s="653"/>
    </row>
    <row r="136" spans="1:9" ht="28" x14ac:dyDescent="0.3">
      <c r="A136" s="646"/>
      <c r="B136" s="521" t="s">
        <v>877</v>
      </c>
      <c r="C136" s="521" t="s">
        <v>876</v>
      </c>
      <c r="D136" s="521" t="s">
        <v>877</v>
      </c>
      <c r="E136" s="654" t="s">
        <v>562</v>
      </c>
      <c r="F136" s="654"/>
      <c r="G136" s="521" t="s">
        <v>876</v>
      </c>
      <c r="H136" s="654" t="s">
        <v>875</v>
      </c>
      <c r="I136" s="655"/>
    </row>
    <row r="137" spans="1:9" ht="14.5" x14ac:dyDescent="0.3">
      <c r="A137" s="522" t="s">
        <v>874</v>
      </c>
      <c r="B137" s="527">
        <v>165083</v>
      </c>
      <c r="C137" s="528"/>
      <c r="D137" s="527">
        <v>166688</v>
      </c>
      <c r="E137" s="529">
        <v>-1605</v>
      </c>
      <c r="F137" s="533" t="s">
        <v>869</v>
      </c>
      <c r="G137" s="524"/>
      <c r="H137" s="642"/>
      <c r="I137" s="643"/>
    </row>
    <row r="138" spans="1:9" ht="12.75" customHeight="1" x14ac:dyDescent="0.3">
      <c r="A138" s="650" t="s">
        <v>229</v>
      </c>
      <c r="B138" s="651"/>
      <c r="C138" s="651"/>
      <c r="D138" s="651"/>
      <c r="E138" s="651"/>
      <c r="F138" s="651"/>
      <c r="G138" s="651"/>
      <c r="H138" s="651"/>
      <c r="I138" s="652"/>
    </row>
    <row r="139" spans="1:9" ht="14.5" x14ac:dyDescent="0.3">
      <c r="A139" s="526" t="s">
        <v>873</v>
      </c>
      <c r="B139" s="527">
        <v>44562</v>
      </c>
      <c r="C139" s="528">
        <v>26.99</v>
      </c>
      <c r="D139" s="527">
        <v>43298</v>
      </c>
      <c r="E139" s="529">
        <v>1264</v>
      </c>
      <c r="F139" s="531" t="s">
        <v>871</v>
      </c>
      <c r="G139" s="528">
        <v>25.98</v>
      </c>
      <c r="H139" s="530">
        <v>1.009999999999998</v>
      </c>
      <c r="I139" s="535" t="s">
        <v>871</v>
      </c>
    </row>
    <row r="140" spans="1:9" ht="14.5" x14ac:dyDescent="0.3">
      <c r="A140" s="526" t="s">
        <v>552</v>
      </c>
      <c r="B140" s="527">
        <v>30565</v>
      </c>
      <c r="C140" s="528">
        <v>18.510000000000002</v>
      </c>
      <c r="D140" s="527">
        <v>29239</v>
      </c>
      <c r="E140" s="529">
        <v>1326</v>
      </c>
      <c r="F140" s="532" t="s">
        <v>871</v>
      </c>
      <c r="G140" s="528">
        <v>17.54</v>
      </c>
      <c r="H140" s="530">
        <v>0.97000000000000242</v>
      </c>
      <c r="I140" s="536" t="s">
        <v>871</v>
      </c>
    </row>
    <row r="141" spans="1:9" ht="14.5" x14ac:dyDescent="0.3">
      <c r="A141" s="526" t="s">
        <v>553</v>
      </c>
      <c r="B141" s="527">
        <v>17293</v>
      </c>
      <c r="C141" s="528">
        <v>10.48</v>
      </c>
      <c r="D141" s="527">
        <v>16515</v>
      </c>
      <c r="E141" s="529">
        <v>778</v>
      </c>
      <c r="F141" s="532" t="s">
        <v>871</v>
      </c>
      <c r="G141" s="528">
        <v>9.91</v>
      </c>
      <c r="H141" s="530">
        <v>0.57000000000000028</v>
      </c>
      <c r="I141" s="536" t="s">
        <v>871</v>
      </c>
    </row>
    <row r="142" spans="1:9" ht="14.5" x14ac:dyDescent="0.3">
      <c r="A142" s="526" t="s">
        <v>253</v>
      </c>
      <c r="B142" s="527">
        <v>10562</v>
      </c>
      <c r="C142" s="528">
        <v>6.4</v>
      </c>
      <c r="D142" s="527">
        <v>10745</v>
      </c>
      <c r="E142" s="529">
        <v>-183</v>
      </c>
      <c r="F142" s="532" t="s">
        <v>869</v>
      </c>
      <c r="G142" s="528">
        <v>6.45</v>
      </c>
      <c r="H142" s="530">
        <v>-4.9999999999999822E-2</v>
      </c>
      <c r="I142" s="536" t="s">
        <v>869</v>
      </c>
    </row>
    <row r="143" spans="1:9" ht="14.5" x14ac:dyDescent="0.3">
      <c r="A143" s="526" t="s">
        <v>254</v>
      </c>
      <c r="B143" s="527">
        <v>12467</v>
      </c>
      <c r="C143" s="528">
        <v>7.55</v>
      </c>
      <c r="D143" s="527">
        <v>13698</v>
      </c>
      <c r="E143" s="529">
        <v>-1231</v>
      </c>
      <c r="F143" s="532" t="s">
        <v>869</v>
      </c>
      <c r="G143" s="528">
        <v>8.2200000000000006</v>
      </c>
      <c r="H143" s="530">
        <v>-0.67000000000000082</v>
      </c>
      <c r="I143" s="536" t="s">
        <v>869</v>
      </c>
    </row>
    <row r="144" spans="1:9" ht="14.5" x14ac:dyDescent="0.3">
      <c r="A144" s="526" t="s">
        <v>255</v>
      </c>
      <c r="B144" s="527">
        <v>8007</v>
      </c>
      <c r="C144" s="528">
        <v>4.8499999999999996</v>
      </c>
      <c r="D144" s="527">
        <v>8716</v>
      </c>
      <c r="E144" s="529">
        <v>-709</v>
      </c>
      <c r="F144" s="532" t="s">
        <v>869</v>
      </c>
      <c r="G144" s="528">
        <v>5.23</v>
      </c>
      <c r="H144" s="530">
        <v>-0.38000000000000078</v>
      </c>
      <c r="I144" s="536" t="s">
        <v>869</v>
      </c>
    </row>
    <row r="145" spans="1:9" ht="14.5" x14ac:dyDescent="0.3">
      <c r="A145" s="526" t="s">
        <v>256</v>
      </c>
      <c r="B145" s="527">
        <v>6008</v>
      </c>
      <c r="C145" s="528">
        <v>3.64</v>
      </c>
      <c r="D145" s="527">
        <v>6576</v>
      </c>
      <c r="E145" s="529">
        <v>-568</v>
      </c>
      <c r="F145" s="532" t="s">
        <v>869</v>
      </c>
      <c r="G145" s="528">
        <v>3.95</v>
      </c>
      <c r="H145" s="530">
        <v>-0.31000000000000005</v>
      </c>
      <c r="I145" s="536" t="s">
        <v>869</v>
      </c>
    </row>
    <row r="146" spans="1:9" ht="14.5" x14ac:dyDescent="0.3">
      <c r="A146" s="526" t="s">
        <v>257</v>
      </c>
      <c r="B146" s="527">
        <v>4401</v>
      </c>
      <c r="C146" s="528">
        <v>2.67</v>
      </c>
      <c r="D146" s="527">
        <v>4645</v>
      </c>
      <c r="E146" s="529">
        <v>-244</v>
      </c>
      <c r="F146" s="532" t="s">
        <v>869</v>
      </c>
      <c r="G146" s="528">
        <v>2.79</v>
      </c>
      <c r="H146" s="530">
        <v>-0.12000000000000011</v>
      </c>
      <c r="I146" s="536" t="s">
        <v>869</v>
      </c>
    </row>
    <row r="147" spans="1:9" ht="14.5" x14ac:dyDescent="0.3">
      <c r="A147" s="526" t="s">
        <v>554</v>
      </c>
      <c r="B147" s="527">
        <v>3868</v>
      </c>
      <c r="C147" s="528">
        <v>2.34</v>
      </c>
      <c r="D147" s="527">
        <v>3710</v>
      </c>
      <c r="E147" s="529">
        <v>158</v>
      </c>
      <c r="F147" s="532" t="s">
        <v>871</v>
      </c>
      <c r="G147" s="528">
        <v>2.23</v>
      </c>
      <c r="H147" s="530">
        <v>0.10999999999999988</v>
      </c>
      <c r="I147" s="536" t="s">
        <v>871</v>
      </c>
    </row>
    <row r="148" spans="1:9" ht="14.5" x14ac:dyDescent="0.3">
      <c r="A148" s="526" t="s">
        <v>258</v>
      </c>
      <c r="B148" s="527">
        <v>2997</v>
      </c>
      <c r="C148" s="528">
        <v>1.82</v>
      </c>
      <c r="D148" s="527">
        <v>3689</v>
      </c>
      <c r="E148" s="529">
        <v>-692</v>
      </c>
      <c r="F148" s="532" t="s">
        <v>869</v>
      </c>
      <c r="G148" s="528">
        <v>2.21</v>
      </c>
      <c r="H148" s="530">
        <v>-0.3899999999999999</v>
      </c>
      <c r="I148" s="536" t="s">
        <v>869</v>
      </c>
    </row>
    <row r="149" spans="1:9" ht="14.5" x14ac:dyDescent="0.3">
      <c r="A149" s="526" t="s">
        <v>555</v>
      </c>
      <c r="B149" s="527">
        <v>24354</v>
      </c>
      <c r="C149" s="528">
        <v>14.75</v>
      </c>
      <c r="D149" s="527">
        <v>25856</v>
      </c>
      <c r="E149" s="529">
        <v>-1502</v>
      </c>
      <c r="F149" s="532" t="s">
        <v>869</v>
      </c>
      <c r="G149" s="528">
        <v>15.51</v>
      </c>
      <c r="H149" s="530">
        <v>-0.75999999999999979</v>
      </c>
      <c r="I149" s="536" t="s">
        <v>869</v>
      </c>
    </row>
    <row r="150" spans="1:9" ht="14.5" x14ac:dyDescent="0.3">
      <c r="A150" s="526" t="s">
        <v>872</v>
      </c>
      <c r="B150" s="527">
        <v>102982</v>
      </c>
      <c r="C150" s="528">
        <v>62.38</v>
      </c>
      <c r="D150" s="527">
        <v>99797</v>
      </c>
      <c r="E150" s="529">
        <v>3185</v>
      </c>
      <c r="F150" s="534" t="s">
        <v>871</v>
      </c>
      <c r="G150" s="528">
        <v>59.87</v>
      </c>
      <c r="H150" s="530">
        <v>2.5100000000000051</v>
      </c>
      <c r="I150" s="534" t="s">
        <v>871</v>
      </c>
    </row>
    <row r="151" spans="1:9" ht="14.5" x14ac:dyDescent="0.3">
      <c r="A151" s="526" t="s">
        <v>870</v>
      </c>
      <c r="B151" s="527">
        <v>62101</v>
      </c>
      <c r="C151" s="528">
        <v>37.619999999999997</v>
      </c>
      <c r="D151" s="527">
        <v>66891</v>
      </c>
      <c r="E151" s="529">
        <v>-4790</v>
      </c>
      <c r="F151" s="534" t="s">
        <v>869</v>
      </c>
      <c r="G151" s="528">
        <v>40.130000000000003</v>
      </c>
      <c r="H151" s="530">
        <v>-2.5100000000000051</v>
      </c>
      <c r="I151" s="534" t="s">
        <v>869</v>
      </c>
    </row>
    <row r="152" spans="1:9" x14ac:dyDescent="0.3">
      <c r="A152" s="3" t="s">
        <v>461</v>
      </c>
    </row>
    <row r="154" spans="1:9" ht="14.5" thickBot="1" x14ac:dyDescent="0.35">
      <c r="A154" s="7" t="s">
        <v>908</v>
      </c>
    </row>
    <row r="155" spans="1:9" ht="42" x14ac:dyDescent="0.3">
      <c r="A155" s="462" t="s">
        <v>300</v>
      </c>
      <c r="B155" s="513">
        <v>2024</v>
      </c>
      <c r="C155" s="444">
        <v>2025</v>
      </c>
      <c r="D155" s="462" t="s">
        <v>301</v>
      </c>
      <c r="E155" s="61"/>
    </row>
    <row r="156" spans="1:9" ht="28" x14ac:dyDescent="0.3">
      <c r="A156" s="463" t="s">
        <v>909</v>
      </c>
      <c r="B156" s="464">
        <v>81.44</v>
      </c>
      <c r="C156" s="464">
        <v>80.42</v>
      </c>
      <c r="D156" s="464">
        <f>C156-B156</f>
        <v>-1.019999999999996</v>
      </c>
      <c r="E156" s="61"/>
    </row>
    <row r="157" spans="1:9" x14ac:dyDescent="0.3">
      <c r="A157" s="639" t="s">
        <v>657</v>
      </c>
      <c r="B157" s="640"/>
      <c r="C157" s="640"/>
      <c r="D157" s="641"/>
      <c r="E157" s="61"/>
    </row>
    <row r="158" spans="1:9" x14ac:dyDescent="0.3">
      <c r="A158" s="463" t="s">
        <v>302</v>
      </c>
      <c r="B158" s="464">
        <v>4.8</v>
      </c>
      <c r="C158" s="464">
        <v>5.07</v>
      </c>
      <c r="D158" s="464">
        <f t="shared" ref="D158:D163" si="2">C158-B158</f>
        <v>0.27000000000000046</v>
      </c>
      <c r="E158" s="61"/>
    </row>
    <row r="159" spans="1:9" ht="28" x14ac:dyDescent="0.3">
      <c r="A159" s="465" t="s">
        <v>303</v>
      </c>
      <c r="B159" s="464">
        <v>28.42</v>
      </c>
      <c r="C159" s="464">
        <v>28.38</v>
      </c>
      <c r="D159" s="464">
        <f t="shared" si="2"/>
        <v>-4.00000000000027E-2</v>
      </c>
      <c r="E159" s="61"/>
    </row>
    <row r="160" spans="1:9" ht="42" x14ac:dyDescent="0.3">
      <c r="A160" s="465" t="s">
        <v>304</v>
      </c>
      <c r="B160" s="464">
        <v>40.17</v>
      </c>
      <c r="C160" s="464">
        <v>38.08</v>
      </c>
      <c r="D160" s="464">
        <f t="shared" si="2"/>
        <v>-2.0900000000000034</v>
      </c>
      <c r="E160" s="61"/>
    </row>
    <row r="161" spans="1:13" ht="56" x14ac:dyDescent="0.3">
      <c r="A161" s="465" t="s">
        <v>533</v>
      </c>
      <c r="B161" s="464">
        <v>32.200000000000003</v>
      </c>
      <c r="C161" s="464">
        <v>31.31</v>
      </c>
      <c r="D161" s="464">
        <f t="shared" si="2"/>
        <v>-0.89000000000000412</v>
      </c>
      <c r="E161" s="61"/>
    </row>
    <row r="162" spans="1:13" ht="70" x14ac:dyDescent="0.35">
      <c r="A162" s="465" t="s">
        <v>305</v>
      </c>
      <c r="B162" s="464">
        <v>56.78</v>
      </c>
      <c r="C162" s="464">
        <v>55.95</v>
      </c>
      <c r="D162" s="464">
        <f t="shared" si="2"/>
        <v>-0.82999999999999829</v>
      </c>
      <c r="E162" s="61"/>
      <c r="K162"/>
      <c r="L162" s="145"/>
      <c r="M162" s="145"/>
    </row>
    <row r="163" spans="1:13" ht="28" x14ac:dyDescent="0.35">
      <c r="A163" s="463" t="s">
        <v>306</v>
      </c>
      <c r="B163" s="464">
        <v>3.09</v>
      </c>
      <c r="C163" s="464">
        <v>3.03</v>
      </c>
      <c r="D163" s="464">
        <f t="shared" si="2"/>
        <v>-6.0000000000000053E-2</v>
      </c>
      <c r="E163" s="61"/>
      <c r="K163" s="231"/>
      <c r="L163" s="141"/>
      <c r="M163" s="141"/>
    </row>
    <row r="164" spans="1:13" ht="14.5" x14ac:dyDescent="0.35">
      <c r="A164" s="3" t="s">
        <v>461</v>
      </c>
      <c r="K164" s="231"/>
      <c r="L164" s="142"/>
      <c r="M164" s="142"/>
    </row>
    <row r="165" spans="1:13" ht="14.5" x14ac:dyDescent="0.35">
      <c r="D165" s="22"/>
      <c r="K165" s="231"/>
      <c r="L165"/>
      <c r="M165"/>
    </row>
    <row r="168" spans="1:13" x14ac:dyDescent="0.3">
      <c r="C168" s="190"/>
      <c r="D168" s="190"/>
      <c r="E168" s="190"/>
      <c r="F168" s="190"/>
      <c r="G168" s="190"/>
      <c r="H168" s="190"/>
      <c r="I168" s="190"/>
      <c r="J168" s="190"/>
      <c r="K168" s="190"/>
    </row>
    <row r="169" spans="1:13" x14ac:dyDescent="0.3">
      <c r="C169" s="190"/>
      <c r="D169" s="190"/>
      <c r="E169" s="190"/>
      <c r="F169" s="190"/>
      <c r="G169" s="190"/>
      <c r="H169" s="190"/>
      <c r="I169" s="190"/>
      <c r="J169" s="190"/>
      <c r="K169" s="190"/>
    </row>
    <row r="170" spans="1:13" x14ac:dyDescent="0.3">
      <c r="C170" s="190"/>
      <c r="D170" s="190"/>
      <c r="E170" s="190"/>
      <c r="F170" s="190"/>
      <c r="G170" s="190"/>
      <c r="H170" s="190"/>
      <c r="I170" s="190"/>
      <c r="J170" s="190"/>
      <c r="K170" s="190"/>
    </row>
    <row r="171" spans="1:13" x14ac:dyDescent="0.3">
      <c r="C171" s="190"/>
      <c r="D171" s="190"/>
      <c r="E171" s="190"/>
      <c r="F171" s="190"/>
      <c r="G171" s="190"/>
      <c r="H171" s="190"/>
      <c r="I171" s="190"/>
      <c r="J171" s="190"/>
      <c r="K171" s="190"/>
    </row>
    <row r="172" spans="1:13" x14ac:dyDescent="0.3">
      <c r="C172" s="190"/>
      <c r="D172" s="190"/>
      <c r="E172" s="190"/>
      <c r="F172" s="190"/>
      <c r="G172" s="190"/>
      <c r="H172" s="190"/>
      <c r="I172" s="190"/>
      <c r="J172" s="190"/>
      <c r="K172" s="190"/>
    </row>
    <row r="173" spans="1:13" x14ac:dyDescent="0.3">
      <c r="C173" s="190"/>
      <c r="D173" s="190"/>
      <c r="E173" s="190"/>
      <c r="F173" s="190"/>
      <c r="G173" s="190"/>
      <c r="H173" s="190"/>
      <c r="I173" s="190"/>
      <c r="J173" s="190"/>
      <c r="K173" s="190"/>
    </row>
    <row r="174" spans="1:13" x14ac:dyDescent="0.3">
      <c r="C174" s="190"/>
      <c r="D174" s="190"/>
      <c r="E174" s="190"/>
      <c r="F174" s="190"/>
      <c r="G174" s="190"/>
      <c r="H174" s="190"/>
      <c r="I174" s="190"/>
      <c r="J174" s="190"/>
      <c r="K174" s="190"/>
    </row>
    <row r="175" spans="1:13" x14ac:dyDescent="0.3">
      <c r="C175" s="190"/>
      <c r="D175" s="190"/>
      <c r="E175" s="190"/>
      <c r="F175" s="190"/>
      <c r="G175" s="190"/>
      <c r="H175" s="190"/>
      <c r="I175" s="190"/>
      <c r="J175" s="190"/>
      <c r="K175" s="190"/>
    </row>
    <row r="176" spans="1:13" x14ac:dyDescent="0.3">
      <c r="C176" s="190"/>
      <c r="D176" s="190"/>
      <c r="E176" s="190"/>
      <c r="F176" s="190"/>
      <c r="G176" s="190"/>
      <c r="H176" s="190"/>
      <c r="I176" s="190"/>
      <c r="J176" s="190"/>
      <c r="K176" s="190"/>
    </row>
    <row r="177" spans="3:11" x14ac:dyDescent="0.3">
      <c r="C177" s="190"/>
      <c r="D177" s="190"/>
      <c r="E177" s="190"/>
      <c r="F177" s="190"/>
      <c r="G177" s="190"/>
      <c r="H177" s="190"/>
      <c r="I177" s="190"/>
      <c r="J177" s="190"/>
      <c r="K177" s="190"/>
    </row>
    <row r="178" spans="3:11" x14ac:dyDescent="0.3">
      <c r="C178" s="190"/>
      <c r="D178" s="190"/>
      <c r="E178" s="190"/>
      <c r="F178" s="190"/>
      <c r="G178" s="190"/>
      <c r="H178" s="190"/>
      <c r="I178" s="190"/>
      <c r="J178" s="190"/>
      <c r="K178" s="190"/>
    </row>
    <row r="179" spans="3:11" x14ac:dyDescent="0.3">
      <c r="C179" s="190"/>
      <c r="D179" s="190"/>
      <c r="E179" s="190"/>
      <c r="F179" s="190"/>
      <c r="G179" s="190"/>
      <c r="H179" s="190"/>
      <c r="I179" s="190"/>
      <c r="J179" s="190"/>
      <c r="K179" s="190"/>
    </row>
  </sheetData>
  <mergeCells count="17">
    <mergeCell ref="A115:A117"/>
    <mergeCell ref="D115:I115"/>
    <mergeCell ref="D116:I116"/>
    <mergeCell ref="E117:F117"/>
    <mergeCell ref="H117:I117"/>
    <mergeCell ref="B115:C116"/>
    <mergeCell ref="A157:D157"/>
    <mergeCell ref="H118:I118"/>
    <mergeCell ref="A134:A136"/>
    <mergeCell ref="B134:C135"/>
    <mergeCell ref="D134:I134"/>
    <mergeCell ref="A138:I138"/>
    <mergeCell ref="A119:I119"/>
    <mergeCell ref="D135:I135"/>
    <mergeCell ref="E136:F136"/>
    <mergeCell ref="H136:I136"/>
    <mergeCell ref="H137:I137"/>
  </mergeCells>
  <conditionalFormatting sqref="X79:X80">
    <cfRule type="cellIs" dxfId="32" priority="42" operator="greaterThan">
      <formula>#REF!</formula>
    </cfRule>
  </conditionalFormatting>
  <conditionalFormatting sqref="M101:Q101">
    <cfRule type="top10" dxfId="31" priority="41" rank="1"/>
  </conditionalFormatting>
  <conditionalFormatting sqref="M100:Q100">
    <cfRule type="top10" dxfId="30" priority="40" rank="1"/>
  </conditionalFormatting>
  <conditionalFormatting sqref="M99:Q99">
    <cfRule type="top10" dxfId="29" priority="39" rank="1"/>
  </conditionalFormatting>
  <conditionalFormatting sqref="M98:Q98">
    <cfRule type="top10" dxfId="28" priority="38" rank="1"/>
  </conditionalFormatting>
  <conditionalFormatting sqref="M97:Q97">
    <cfRule type="top10" dxfId="27" priority="37" rank="1"/>
  </conditionalFormatting>
  <conditionalFormatting sqref="M96:Q96">
    <cfRule type="top10" dxfId="26" priority="36" rank="1"/>
  </conditionalFormatting>
  <conditionalFormatting sqref="M95:Q95">
    <cfRule type="top10" dxfId="25" priority="35" rank="1"/>
  </conditionalFormatting>
  <conditionalFormatting sqref="M94:Q94">
    <cfRule type="top10" dxfId="24" priority="34" rank="1"/>
  </conditionalFormatting>
  <conditionalFormatting sqref="F118">
    <cfRule type="expression" dxfId="23" priority="31">
      <formula>F118="∘"</formula>
    </cfRule>
    <cfRule type="expression" dxfId="22" priority="32">
      <formula>F118="↓"</formula>
    </cfRule>
    <cfRule type="expression" dxfId="21" priority="33">
      <formula>F118="↑"</formula>
    </cfRule>
  </conditionalFormatting>
  <conditionalFormatting sqref="I139:I149">
    <cfRule type="expression" dxfId="20" priority="7">
      <formula>I139="↑"</formula>
    </cfRule>
    <cfRule type="expression" dxfId="19" priority="8">
      <formula>I139="↓"</formula>
    </cfRule>
    <cfRule type="expression" dxfId="18" priority="9">
      <formula>I139="∘"</formula>
    </cfRule>
  </conditionalFormatting>
  <conditionalFormatting sqref="F120:F129">
    <cfRule type="expression" dxfId="17" priority="19">
      <formula>F120="∘"</formula>
    </cfRule>
    <cfRule type="expression" dxfId="16" priority="20">
      <formula>F120="↓"</formula>
    </cfRule>
    <cfRule type="expression" dxfId="15" priority="21">
      <formula>F120="↑"</formula>
    </cfRule>
  </conditionalFormatting>
  <conditionalFormatting sqref="I120:I129">
    <cfRule type="expression" dxfId="14" priority="16">
      <formula>I120="↑"</formula>
    </cfRule>
    <cfRule type="expression" dxfId="13" priority="17">
      <formula>I120="↓"</formula>
    </cfRule>
    <cfRule type="expression" dxfId="12" priority="18">
      <formula>I120="∘"</formula>
    </cfRule>
  </conditionalFormatting>
  <conditionalFormatting sqref="F137">
    <cfRule type="expression" dxfId="11" priority="13">
      <formula>F137="∘"</formula>
    </cfRule>
    <cfRule type="expression" dxfId="10" priority="14">
      <formula>F137="↓"</formula>
    </cfRule>
    <cfRule type="expression" dxfId="9" priority="15">
      <formula>F137="↑"</formula>
    </cfRule>
  </conditionalFormatting>
  <conditionalFormatting sqref="F139:F149">
    <cfRule type="expression" dxfId="8" priority="10">
      <formula>F139="∘"</formula>
    </cfRule>
    <cfRule type="expression" dxfId="7" priority="11">
      <formula>F139="↓"</formula>
    </cfRule>
    <cfRule type="expression" dxfId="6" priority="12">
      <formula>F139="↑"</formula>
    </cfRule>
  </conditionalFormatting>
  <conditionalFormatting sqref="F150:F151">
    <cfRule type="expression" dxfId="5" priority="4">
      <formula>F150="∘"</formula>
    </cfRule>
    <cfRule type="expression" dxfId="4" priority="5">
      <formula>F150="↓"</formula>
    </cfRule>
    <cfRule type="expression" dxfId="3" priority="6">
      <formula>F150="↑"</formula>
    </cfRule>
  </conditionalFormatting>
  <conditionalFormatting sqref="I150:I151">
    <cfRule type="expression" dxfId="2" priority="1">
      <formula>I150="↑"</formula>
    </cfRule>
    <cfRule type="expression" dxfId="1" priority="2">
      <formula>I150="↓"</formula>
    </cfRule>
    <cfRule type="expression" dxfId="0" priority="3">
      <formula>I150="∘"</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D7E0"/>
  </sheetPr>
  <dimension ref="A1:AB68"/>
  <sheetViews>
    <sheetView zoomScaleNormal="100" workbookViewId="0"/>
  </sheetViews>
  <sheetFormatPr defaultColWidth="9.1796875" defaultRowHeight="14" x14ac:dyDescent="0.3"/>
  <cols>
    <col min="1" max="11" width="9.1796875" style="1"/>
    <col min="12" max="12" width="17.7265625" style="1" customWidth="1"/>
    <col min="13" max="13" width="17.1796875" style="1" customWidth="1"/>
    <col min="14" max="14" width="12.81640625" style="1" customWidth="1"/>
    <col min="15" max="15" width="9.26953125" style="1" bestFit="1" customWidth="1"/>
    <col min="16" max="19" width="9.453125" style="1" bestFit="1" customWidth="1"/>
    <col min="20" max="20" width="9.26953125" style="1" bestFit="1" customWidth="1"/>
    <col min="21" max="22" width="10.453125" style="1" bestFit="1" customWidth="1"/>
    <col min="23" max="23" width="9.453125" style="1" bestFit="1" customWidth="1"/>
    <col min="24" max="24" width="9.26953125" style="1" bestFit="1" customWidth="1"/>
    <col min="25" max="25" width="12.1796875" style="1" customWidth="1"/>
    <col min="26" max="27" width="9.1796875" style="1"/>
    <col min="28" max="28" width="15" style="1" customWidth="1"/>
    <col min="29" max="29" width="11" style="1" bestFit="1" customWidth="1"/>
    <col min="30" max="41" width="9.54296875" style="1" customWidth="1"/>
    <col min="42" max="16384" width="9.1796875" style="1"/>
  </cols>
  <sheetData>
    <row r="1" spans="1:28" x14ac:dyDescent="0.3">
      <c r="A1" s="80" t="s">
        <v>1163</v>
      </c>
    </row>
    <row r="2" spans="1:28" x14ac:dyDescent="0.3">
      <c r="A2" s="81"/>
      <c r="M2" s="194"/>
      <c r="N2" s="195"/>
      <c r="O2" s="195"/>
      <c r="P2" s="195"/>
      <c r="Q2" s="195"/>
      <c r="R2" s="195"/>
      <c r="S2" s="195"/>
      <c r="T2" s="195"/>
      <c r="U2" s="195"/>
      <c r="V2" s="195"/>
      <c r="W2" s="195"/>
      <c r="X2" s="195"/>
      <c r="Y2" s="195"/>
    </row>
    <row r="3" spans="1:28" x14ac:dyDescent="0.3">
      <c r="N3" s="196"/>
      <c r="O3" s="196"/>
      <c r="P3" s="196"/>
      <c r="Q3" s="196"/>
      <c r="R3" s="196"/>
      <c r="S3" s="196"/>
      <c r="T3" s="196"/>
      <c r="U3" s="196"/>
      <c r="V3" s="196"/>
      <c r="W3" s="196"/>
      <c r="X3" s="196"/>
      <c r="Y3" s="196"/>
      <c r="AA3" s="82"/>
      <c r="AB3" s="82"/>
    </row>
    <row r="4" spans="1:28" x14ac:dyDescent="0.3">
      <c r="M4" s="12" t="s">
        <v>568</v>
      </c>
      <c r="N4" s="64"/>
      <c r="O4" s="222"/>
      <c r="P4" s="222"/>
      <c r="R4" s="222"/>
      <c r="S4" s="222"/>
      <c r="T4" s="222"/>
      <c r="U4" s="222"/>
      <c r="V4" s="222"/>
      <c r="W4" s="222"/>
      <c r="X4" s="64"/>
      <c r="Y4" s="64"/>
      <c r="AA4" s="82"/>
      <c r="AB4" s="82"/>
    </row>
    <row r="5" spans="1:28" x14ac:dyDescent="0.3">
      <c r="M5" s="223" t="s">
        <v>567</v>
      </c>
      <c r="N5" s="318" t="s">
        <v>259</v>
      </c>
      <c r="O5" s="318" t="s">
        <v>260</v>
      </c>
      <c r="P5" s="318" t="s">
        <v>261</v>
      </c>
      <c r="Q5" s="318" t="s">
        <v>262</v>
      </c>
      <c r="R5" s="318" t="s">
        <v>251</v>
      </c>
      <c r="S5" s="318" t="s">
        <v>248</v>
      </c>
      <c r="T5" s="318" t="s">
        <v>263</v>
      </c>
      <c r="U5" s="318" t="s">
        <v>264</v>
      </c>
      <c r="V5" s="318" t="s">
        <v>265</v>
      </c>
      <c r="W5" s="318" t="s">
        <v>266</v>
      </c>
      <c r="X5" s="318" t="s">
        <v>267</v>
      </c>
      <c r="Z5" s="82"/>
      <c r="AA5" s="82"/>
    </row>
    <row r="6" spans="1:28" x14ac:dyDescent="0.3">
      <c r="M6" s="223" t="s">
        <v>245</v>
      </c>
      <c r="N6" s="224">
        <v>5.18</v>
      </c>
      <c r="O6" s="224">
        <v>38.22</v>
      </c>
      <c r="P6" s="224">
        <v>25.41</v>
      </c>
      <c r="Q6" s="224">
        <v>21.07</v>
      </c>
      <c r="R6" s="224">
        <v>5.66</v>
      </c>
      <c r="S6" s="224">
        <v>1.72</v>
      </c>
      <c r="T6" s="224">
        <v>0.39</v>
      </c>
      <c r="U6" s="224">
        <v>0.83</v>
      </c>
      <c r="V6" s="224">
        <v>1.42</v>
      </c>
      <c r="W6" s="224">
        <v>0.05</v>
      </c>
      <c r="X6" s="224">
        <v>0.05</v>
      </c>
      <c r="Z6" s="82"/>
      <c r="AA6" s="82"/>
    </row>
    <row r="7" spans="1:28" x14ac:dyDescent="0.3">
      <c r="L7" s="328"/>
      <c r="M7" s="423"/>
      <c r="N7" s="424"/>
      <c r="O7" s="424"/>
      <c r="P7" s="424"/>
      <c r="Q7" s="424"/>
      <c r="R7" s="424"/>
      <c r="S7" s="424"/>
      <c r="T7" s="424"/>
      <c r="U7" s="424"/>
      <c r="V7" s="196"/>
      <c r="W7" s="196"/>
      <c r="X7" s="196"/>
      <c r="Y7" s="196"/>
      <c r="AA7" s="82"/>
      <c r="AB7" s="82"/>
    </row>
    <row r="8" spans="1:28" x14ac:dyDescent="0.3">
      <c r="L8" s="328"/>
      <c r="M8" s="423"/>
      <c r="N8" s="424"/>
      <c r="O8" s="424"/>
      <c r="P8" s="424"/>
      <c r="Q8" s="424"/>
      <c r="R8" s="424"/>
      <c r="S8" s="424"/>
      <c r="T8" s="424"/>
      <c r="U8" s="424"/>
      <c r="V8" s="196"/>
      <c r="W8" s="196"/>
      <c r="X8" s="196"/>
      <c r="Y8" s="196"/>
      <c r="AA8" s="82"/>
      <c r="AB8" s="82"/>
    </row>
    <row r="9" spans="1:28" x14ac:dyDescent="0.3">
      <c r="L9" s="328"/>
      <c r="M9" s="423"/>
      <c r="N9" s="225"/>
      <c r="O9" s="225"/>
      <c r="P9" s="225"/>
      <c r="Q9" s="225"/>
      <c r="R9" s="225"/>
      <c r="S9" s="225"/>
      <c r="T9" s="225"/>
      <c r="U9" s="225"/>
      <c r="V9" s="225"/>
      <c r="W9" s="225"/>
      <c r="X9" s="225"/>
      <c r="Y9" s="225"/>
      <c r="AA9" s="82"/>
      <c r="AB9" s="82"/>
    </row>
    <row r="10" spans="1:28" x14ac:dyDescent="0.3">
      <c r="L10" s="328"/>
      <c r="M10" s="423"/>
      <c r="N10" s="225"/>
      <c r="O10" s="225"/>
      <c r="P10" s="225"/>
      <c r="Q10" s="225"/>
      <c r="R10" s="225"/>
      <c r="S10" s="225"/>
      <c r="T10" s="225"/>
      <c r="U10" s="225"/>
      <c r="V10" s="225"/>
      <c r="W10" s="225"/>
      <c r="X10" s="225"/>
      <c r="Y10" s="225"/>
      <c r="AA10" s="82"/>
      <c r="AB10" s="82"/>
    </row>
    <row r="11" spans="1:28" x14ac:dyDescent="0.3">
      <c r="L11" s="328"/>
      <c r="M11" s="423"/>
      <c r="N11" s="225"/>
      <c r="O11" s="225"/>
      <c r="P11" s="225"/>
      <c r="Q11" s="225"/>
      <c r="R11" s="225"/>
      <c r="S11" s="225"/>
      <c r="T11" s="225"/>
      <c r="U11" s="225"/>
      <c r="V11" s="225"/>
      <c r="W11" s="225"/>
      <c r="X11" s="225"/>
      <c r="Y11" s="225"/>
      <c r="AA11" s="82"/>
      <c r="AB11" s="82"/>
    </row>
    <row r="12" spans="1:28" x14ac:dyDescent="0.3">
      <c r="L12" s="328"/>
      <c r="M12" s="328"/>
      <c r="N12" s="425"/>
      <c r="O12" s="425"/>
      <c r="P12" s="425"/>
      <c r="Q12" s="425"/>
      <c r="R12" s="425"/>
      <c r="S12" s="425"/>
      <c r="T12" s="425"/>
      <c r="U12" s="425"/>
      <c r="V12" s="64"/>
      <c r="W12" s="64"/>
      <c r="X12" s="64"/>
      <c r="Y12" s="64"/>
      <c r="AA12" s="82"/>
      <c r="AB12" s="82"/>
    </row>
    <row r="13" spans="1:28" x14ac:dyDescent="0.3">
      <c r="L13" s="328"/>
      <c r="M13" s="328"/>
      <c r="N13" s="425"/>
      <c r="O13" s="425"/>
      <c r="P13" s="425"/>
      <c r="Q13" s="425"/>
      <c r="R13" s="425"/>
      <c r="S13" s="425"/>
      <c r="T13" s="425"/>
      <c r="U13" s="425"/>
      <c r="V13" s="64"/>
      <c r="W13" s="64"/>
      <c r="X13" s="64"/>
      <c r="Y13" s="64"/>
    </row>
    <row r="14" spans="1:28" x14ac:dyDescent="0.3">
      <c r="L14" s="328"/>
      <c r="M14" s="328"/>
      <c r="N14" s="425"/>
      <c r="O14" s="425"/>
      <c r="P14" s="425"/>
      <c r="Q14" s="425"/>
      <c r="R14" s="425"/>
      <c r="S14" s="425"/>
      <c r="T14" s="425"/>
      <c r="U14" s="425"/>
      <c r="V14" s="64"/>
      <c r="W14" s="64"/>
      <c r="X14" s="64"/>
      <c r="Y14" s="64"/>
    </row>
    <row r="15" spans="1:28" x14ac:dyDescent="0.3">
      <c r="N15" s="64"/>
      <c r="O15" s="64"/>
      <c r="P15" s="64"/>
      <c r="Q15" s="64"/>
      <c r="R15" s="64"/>
      <c r="S15" s="64"/>
      <c r="T15" s="64"/>
      <c r="U15" s="64"/>
      <c r="V15" s="64"/>
      <c r="W15" s="64"/>
      <c r="X15" s="64"/>
      <c r="Y15" s="64"/>
    </row>
    <row r="16" spans="1:28" x14ac:dyDescent="0.3">
      <c r="M16" s="135"/>
      <c r="N16" s="192"/>
      <c r="O16" s="192"/>
      <c r="P16" s="192"/>
      <c r="Q16" s="192"/>
      <c r="R16" s="192"/>
      <c r="S16" s="192"/>
      <c r="T16" s="192"/>
      <c r="U16" s="192"/>
      <c r="V16" s="192"/>
      <c r="W16" s="192"/>
      <c r="X16" s="192"/>
      <c r="Y16" s="193"/>
    </row>
    <row r="17" spans="1:25" x14ac:dyDescent="0.3">
      <c r="M17" s="135"/>
      <c r="N17" s="192"/>
      <c r="O17" s="192"/>
      <c r="P17" s="192"/>
      <c r="Q17" s="192"/>
      <c r="R17" s="192"/>
      <c r="S17" s="192"/>
      <c r="T17" s="192"/>
      <c r="U17" s="192"/>
      <c r="V17" s="192"/>
      <c r="W17" s="192"/>
      <c r="X17" s="192"/>
      <c r="Y17" s="193"/>
    </row>
    <row r="18" spans="1:25" x14ac:dyDescent="0.3">
      <c r="M18" s="135"/>
      <c r="N18" s="192"/>
      <c r="O18" s="192"/>
      <c r="P18" s="192"/>
      <c r="Q18" s="192"/>
      <c r="R18" s="192"/>
      <c r="S18" s="192"/>
      <c r="T18" s="192"/>
      <c r="U18" s="192"/>
      <c r="V18" s="192"/>
      <c r="W18" s="192"/>
      <c r="X18" s="192"/>
      <c r="Y18" s="193"/>
    </row>
    <row r="19" spans="1:25" x14ac:dyDescent="0.3">
      <c r="M19" s="135"/>
      <c r="N19" s="192"/>
      <c r="O19" s="192"/>
      <c r="P19" s="192"/>
      <c r="Q19" s="192"/>
      <c r="R19" s="192"/>
      <c r="S19" s="192"/>
      <c r="T19" s="192"/>
      <c r="U19" s="192"/>
      <c r="V19" s="192"/>
      <c r="W19" s="192"/>
      <c r="X19" s="192"/>
      <c r="Y19" s="193"/>
    </row>
    <row r="20" spans="1:25" x14ac:dyDescent="0.3">
      <c r="M20" s="135"/>
      <c r="N20" s="192"/>
      <c r="O20" s="192"/>
      <c r="P20" s="192"/>
      <c r="Q20" s="192"/>
      <c r="R20" s="192"/>
      <c r="S20" s="192"/>
      <c r="T20" s="192"/>
      <c r="U20" s="192"/>
      <c r="V20" s="192"/>
      <c r="W20" s="192"/>
      <c r="X20" s="192"/>
      <c r="Y20" s="193"/>
    </row>
    <row r="21" spans="1:25" x14ac:dyDescent="0.3">
      <c r="A21" s="3" t="s">
        <v>461</v>
      </c>
      <c r="M21" s="135"/>
      <c r="N21" s="192"/>
      <c r="O21" s="192"/>
      <c r="P21" s="192"/>
      <c r="Q21" s="192"/>
      <c r="R21" s="192"/>
      <c r="S21" s="192"/>
      <c r="T21" s="192"/>
      <c r="U21" s="192"/>
      <c r="V21" s="192"/>
      <c r="W21" s="192"/>
      <c r="X21" s="192"/>
      <c r="Y21" s="193"/>
    </row>
    <row r="22" spans="1:25" x14ac:dyDescent="0.3">
      <c r="A22" s="3" t="s">
        <v>468</v>
      </c>
      <c r="M22" s="135"/>
      <c r="N22" s="192"/>
      <c r="O22" s="192"/>
      <c r="P22" s="192"/>
      <c r="Q22" s="192"/>
      <c r="R22" s="192"/>
      <c r="S22" s="192"/>
      <c r="T22" s="192"/>
      <c r="U22" s="192"/>
      <c r="V22" s="192"/>
      <c r="W22" s="192"/>
      <c r="X22" s="192"/>
      <c r="Y22" s="193"/>
    </row>
    <row r="23" spans="1:25" x14ac:dyDescent="0.3">
      <c r="A23" s="3" t="s">
        <v>372</v>
      </c>
      <c r="B23" s="3"/>
      <c r="M23" s="135"/>
      <c r="N23" s="192"/>
      <c r="O23" s="192"/>
      <c r="P23" s="192"/>
      <c r="Q23" s="192"/>
      <c r="R23" s="192"/>
      <c r="S23" s="192"/>
      <c r="T23" s="192"/>
      <c r="U23" s="192"/>
      <c r="V23" s="192"/>
      <c r="W23" s="192"/>
      <c r="X23" s="192"/>
      <c r="Y23" s="193"/>
    </row>
    <row r="24" spans="1:25" x14ac:dyDescent="0.3">
      <c r="A24" s="3" t="s">
        <v>278</v>
      </c>
    </row>
    <row r="25" spans="1:25" x14ac:dyDescent="0.3">
      <c r="A25" s="3" t="s">
        <v>279</v>
      </c>
      <c r="O25" s="83"/>
      <c r="P25" s="83"/>
      <c r="Q25" s="83"/>
      <c r="R25" s="83"/>
      <c r="S25" s="83"/>
      <c r="T25" s="83"/>
      <c r="U25" s="83"/>
      <c r="V25" s="83"/>
      <c r="W25" s="83"/>
      <c r="X25" s="83"/>
      <c r="Y25" s="83"/>
    </row>
    <row r="26" spans="1:25" x14ac:dyDescent="0.3">
      <c r="A26" s="3" t="s">
        <v>280</v>
      </c>
      <c r="O26" s="83"/>
      <c r="P26" s="83"/>
      <c r="Q26" s="83"/>
      <c r="R26" s="83"/>
      <c r="S26" s="83"/>
      <c r="T26" s="83"/>
      <c r="U26" s="83"/>
      <c r="V26" s="83"/>
      <c r="W26" s="83"/>
      <c r="X26" s="83"/>
      <c r="Y26" s="83"/>
    </row>
    <row r="27" spans="1:25" x14ac:dyDescent="0.3">
      <c r="A27" s="3" t="s">
        <v>281</v>
      </c>
      <c r="M27" s="144"/>
      <c r="N27" s="83"/>
      <c r="O27" s="83"/>
      <c r="P27" s="83"/>
      <c r="Q27" s="83"/>
      <c r="R27" s="83"/>
      <c r="S27" s="83"/>
      <c r="T27" s="83"/>
      <c r="U27" s="83"/>
      <c r="V27" s="83"/>
      <c r="W27" s="83"/>
      <c r="X27" s="83"/>
      <c r="Y27" s="83"/>
    </row>
    <row r="28" spans="1:25" x14ac:dyDescent="0.3">
      <c r="A28" s="3" t="s">
        <v>282</v>
      </c>
      <c r="M28" s="144"/>
      <c r="N28" s="83"/>
      <c r="O28" s="83"/>
      <c r="P28" s="83"/>
      <c r="Q28" s="83"/>
      <c r="R28" s="83"/>
      <c r="S28" s="83"/>
      <c r="T28" s="83"/>
      <c r="U28" s="83"/>
      <c r="V28" s="83"/>
      <c r="W28" s="83"/>
      <c r="X28" s="83"/>
    </row>
    <row r="29" spans="1:25" x14ac:dyDescent="0.3">
      <c r="A29" s="3" t="s">
        <v>283</v>
      </c>
    </row>
    <row r="30" spans="1:25" x14ac:dyDescent="0.3">
      <c r="A30" s="3" t="s">
        <v>284</v>
      </c>
      <c r="O30" s="8"/>
      <c r="P30" s="8"/>
      <c r="Q30" s="8"/>
      <c r="R30" s="8"/>
      <c r="S30" s="8"/>
      <c r="T30" s="8"/>
      <c r="U30" s="8"/>
      <c r="V30" s="8"/>
      <c r="W30" s="8"/>
      <c r="X30" s="8"/>
      <c r="Y30" s="8"/>
    </row>
    <row r="31" spans="1:25" x14ac:dyDescent="0.3">
      <c r="A31" s="3" t="s">
        <v>285</v>
      </c>
    </row>
    <row r="32" spans="1:25" x14ac:dyDescent="0.3">
      <c r="A32" s="3" t="s">
        <v>286</v>
      </c>
      <c r="U32" s="76"/>
    </row>
    <row r="33" spans="1:25" x14ac:dyDescent="0.3">
      <c r="A33" s="3" t="s">
        <v>287</v>
      </c>
      <c r="U33" s="76"/>
    </row>
    <row r="34" spans="1:25" x14ac:dyDescent="0.3">
      <c r="A34" s="3" t="s">
        <v>518</v>
      </c>
      <c r="B34" s="3"/>
      <c r="U34" s="76"/>
    </row>
    <row r="36" spans="1:25" x14ac:dyDescent="0.3">
      <c r="A36" s="80" t="s">
        <v>1164</v>
      </c>
      <c r="H36" s="146"/>
    </row>
    <row r="38" spans="1:25" x14ac:dyDescent="0.3">
      <c r="L38" s="12" t="s">
        <v>1165</v>
      </c>
    </row>
    <row r="39" spans="1:25" x14ac:dyDescent="0.3">
      <c r="L39" s="63" t="s">
        <v>569</v>
      </c>
      <c r="M39" s="228" t="s">
        <v>268</v>
      </c>
      <c r="N39" s="228" t="s">
        <v>269</v>
      </c>
      <c r="O39" s="228" t="s">
        <v>270</v>
      </c>
      <c r="P39" s="228" t="s">
        <v>271</v>
      </c>
      <c r="Q39" s="228" t="s">
        <v>272</v>
      </c>
      <c r="R39" s="228" t="s">
        <v>273</v>
      </c>
      <c r="S39" s="228" t="s">
        <v>274</v>
      </c>
      <c r="T39" s="228" t="s">
        <v>275</v>
      </c>
      <c r="U39" s="228" t="s">
        <v>276</v>
      </c>
      <c r="V39" s="133" t="s">
        <v>277</v>
      </c>
      <c r="W39" s="189"/>
      <c r="X39" s="190"/>
    </row>
    <row r="40" spans="1:25" x14ac:dyDescent="0.3">
      <c r="L40" s="63" t="s">
        <v>245</v>
      </c>
      <c r="M40" s="224">
        <v>0</v>
      </c>
      <c r="N40" s="224">
        <v>0.36</v>
      </c>
      <c r="O40" s="224">
        <v>3.22</v>
      </c>
      <c r="P40" s="224">
        <v>2.2599999999999998</v>
      </c>
      <c r="Q40" s="224">
        <v>2.68</v>
      </c>
      <c r="R40" s="224">
        <v>8.26</v>
      </c>
      <c r="S40" s="224">
        <v>0.74</v>
      </c>
      <c r="T40" s="224">
        <v>18.03</v>
      </c>
      <c r="U40" s="229">
        <v>51.36</v>
      </c>
      <c r="V40" s="224">
        <v>13.09</v>
      </c>
      <c r="W40" s="226"/>
      <c r="X40" s="190"/>
    </row>
    <row r="41" spans="1:25" x14ac:dyDescent="0.3">
      <c r="N41" s="64"/>
      <c r="O41" s="64"/>
      <c r="P41" s="64"/>
      <c r="Q41" s="64"/>
      <c r="R41" s="64"/>
      <c r="S41" s="64"/>
      <c r="T41" s="64"/>
      <c r="U41" s="64"/>
      <c r="V41" s="64"/>
      <c r="W41" s="64"/>
      <c r="X41" s="226"/>
      <c r="Y41" s="190"/>
    </row>
    <row r="42" spans="1:25" x14ac:dyDescent="0.3">
      <c r="M42" s="12"/>
      <c r="N42" s="227"/>
      <c r="O42" s="226"/>
      <c r="P42" s="226"/>
      <c r="Q42" s="226"/>
      <c r="R42" s="226"/>
      <c r="S42" s="226"/>
      <c r="T42" s="226"/>
      <c r="U42" s="226"/>
      <c r="V42" s="226"/>
      <c r="W42" s="226"/>
      <c r="X42" s="226"/>
      <c r="Y42" s="190"/>
    </row>
    <row r="43" spans="1:25" x14ac:dyDescent="0.3">
      <c r="M43" s="12"/>
      <c r="N43" s="227"/>
      <c r="O43" s="226"/>
      <c r="P43" s="226"/>
      <c r="Q43" s="226"/>
      <c r="R43" s="226"/>
      <c r="S43" s="226"/>
      <c r="T43" s="226"/>
      <c r="U43" s="226"/>
      <c r="V43" s="226"/>
      <c r="W43" s="226"/>
      <c r="X43" s="226"/>
      <c r="Y43" s="190"/>
    </row>
    <row r="44" spans="1:25" x14ac:dyDescent="0.3">
      <c r="M44" s="12"/>
      <c r="N44" s="227"/>
      <c r="O44" s="226"/>
      <c r="P44" s="226"/>
      <c r="Q44" s="226"/>
      <c r="R44" s="226"/>
      <c r="S44" s="226"/>
      <c r="T44" s="226"/>
      <c r="U44" s="226"/>
      <c r="V44" s="226"/>
      <c r="W44" s="226"/>
      <c r="X44" s="226"/>
      <c r="Y44" s="190"/>
    </row>
    <row r="45" spans="1:25" x14ac:dyDescent="0.3">
      <c r="M45" s="12"/>
      <c r="N45" s="227"/>
      <c r="O45" s="226"/>
      <c r="P45" s="226"/>
      <c r="Q45" s="226"/>
      <c r="R45" s="226"/>
      <c r="S45" s="226"/>
      <c r="T45" s="226"/>
      <c r="U45" s="226"/>
      <c r="V45" s="226"/>
      <c r="W45" s="226"/>
      <c r="X45" s="226"/>
      <c r="Y45" s="190"/>
    </row>
    <row r="46" spans="1:25" x14ac:dyDescent="0.3">
      <c r="M46" s="12"/>
      <c r="N46" s="227"/>
      <c r="O46" s="226"/>
      <c r="P46" s="226"/>
      <c r="Q46" s="226"/>
      <c r="R46" s="226"/>
      <c r="S46" s="226"/>
      <c r="T46" s="226"/>
      <c r="U46" s="226"/>
      <c r="V46" s="226"/>
      <c r="W46" s="226"/>
      <c r="X46" s="226"/>
      <c r="Y46" s="190"/>
    </row>
    <row r="47" spans="1:25" x14ac:dyDescent="0.3">
      <c r="M47" s="12"/>
      <c r="N47" s="227"/>
      <c r="O47" s="226"/>
      <c r="P47" s="226"/>
      <c r="Q47" s="226"/>
      <c r="R47" s="226"/>
      <c r="S47" s="226"/>
      <c r="T47" s="226"/>
      <c r="U47" s="226"/>
      <c r="V47" s="226"/>
      <c r="W47" s="226"/>
      <c r="X47" s="226"/>
      <c r="Y47" s="190"/>
    </row>
    <row r="49" spans="1:25" x14ac:dyDescent="0.3">
      <c r="Y49" s="12"/>
    </row>
    <row r="50" spans="1:25" x14ac:dyDescent="0.3">
      <c r="Y50" s="12"/>
    </row>
    <row r="51" spans="1:25" x14ac:dyDescent="0.3">
      <c r="Y51" s="191"/>
    </row>
    <row r="57" spans="1:25" x14ac:dyDescent="0.3">
      <c r="A57" s="3" t="s">
        <v>461</v>
      </c>
    </row>
    <row r="58" spans="1:25" x14ac:dyDescent="0.3">
      <c r="A58" s="3" t="s">
        <v>431</v>
      </c>
      <c r="B58" s="3"/>
    </row>
    <row r="59" spans="1:25" x14ac:dyDescent="0.3">
      <c r="A59" s="3">
        <v>0</v>
      </c>
      <c r="B59" s="3" t="s">
        <v>299</v>
      </c>
    </row>
    <row r="60" spans="1:25" x14ac:dyDescent="0.3">
      <c r="A60" s="3">
        <v>1</v>
      </c>
      <c r="B60" s="3" t="s">
        <v>290</v>
      </c>
    </row>
    <row r="61" spans="1:25" x14ac:dyDescent="0.3">
      <c r="A61" s="3">
        <v>2</v>
      </c>
      <c r="B61" s="3" t="s">
        <v>291</v>
      </c>
    </row>
    <row r="62" spans="1:25" x14ac:dyDescent="0.3">
      <c r="A62" s="3">
        <v>3</v>
      </c>
      <c r="B62" s="3" t="s">
        <v>292</v>
      </c>
    </row>
    <row r="63" spans="1:25" x14ac:dyDescent="0.3">
      <c r="A63" s="3">
        <v>4</v>
      </c>
      <c r="B63" s="3" t="s">
        <v>293</v>
      </c>
    </row>
    <row r="64" spans="1:25" x14ac:dyDescent="0.3">
      <c r="A64" s="3">
        <v>5</v>
      </c>
      <c r="B64" s="3" t="s">
        <v>294</v>
      </c>
    </row>
    <row r="65" spans="1:2" x14ac:dyDescent="0.3">
      <c r="A65" s="3">
        <v>6</v>
      </c>
      <c r="B65" s="3" t="s">
        <v>295</v>
      </c>
    </row>
    <row r="66" spans="1:2" x14ac:dyDescent="0.3">
      <c r="A66" s="3">
        <v>7</v>
      </c>
      <c r="B66" s="3" t="s">
        <v>296</v>
      </c>
    </row>
    <row r="67" spans="1:2" x14ac:dyDescent="0.3">
      <c r="A67" s="3">
        <v>8</v>
      </c>
      <c r="B67" s="3" t="s">
        <v>297</v>
      </c>
    </row>
    <row r="68" spans="1:2" x14ac:dyDescent="0.3">
      <c r="A68" s="3">
        <v>9</v>
      </c>
      <c r="B68" s="3" t="s">
        <v>298</v>
      </c>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D7E0"/>
  </sheetPr>
  <dimension ref="A1:J31"/>
  <sheetViews>
    <sheetView zoomScaleNormal="100" workbookViewId="0">
      <selection activeCell="C30" sqref="C30"/>
    </sheetView>
  </sheetViews>
  <sheetFormatPr defaultColWidth="9.1796875" defaultRowHeight="14" x14ac:dyDescent="0.3"/>
  <cols>
    <col min="1" max="1" width="20.81640625" style="1" customWidth="1"/>
    <col min="2" max="2" width="18" style="1" customWidth="1"/>
    <col min="3" max="3" width="24.453125" style="1" customWidth="1"/>
    <col min="4" max="4" width="10.7265625" style="1" bestFit="1" customWidth="1"/>
    <col min="5" max="5" width="10.1796875" style="1" customWidth="1"/>
    <col min="6" max="6" width="15.1796875" style="1" customWidth="1"/>
    <col min="7" max="8" width="9.1796875" style="1"/>
    <col min="9" max="9" width="30.453125" style="1" customWidth="1"/>
    <col min="10" max="10" width="14.54296875" style="1" customWidth="1"/>
    <col min="11" max="16384" width="9.1796875" style="1"/>
  </cols>
  <sheetData>
    <row r="1" spans="1:10" ht="14.5" thickBot="1" x14ac:dyDescent="0.35">
      <c r="A1" s="12" t="s">
        <v>1120</v>
      </c>
      <c r="I1" s="64"/>
      <c r="J1" s="184"/>
    </row>
    <row r="2" spans="1:10" ht="14.5" thickBot="1" x14ac:dyDescent="0.35">
      <c r="A2" s="634" t="s">
        <v>188</v>
      </c>
      <c r="B2" s="619" t="s">
        <v>307</v>
      </c>
      <c r="C2" s="657"/>
      <c r="D2" s="620"/>
      <c r="E2" s="619" t="s">
        <v>308</v>
      </c>
      <c r="F2" s="620"/>
    </row>
    <row r="3" spans="1:10" x14ac:dyDescent="0.3">
      <c r="A3" s="656"/>
      <c r="B3" s="634" t="s">
        <v>309</v>
      </c>
      <c r="C3" s="90" t="s">
        <v>310</v>
      </c>
      <c r="D3" s="90" t="s">
        <v>218</v>
      </c>
      <c r="E3" s="634" t="s">
        <v>312</v>
      </c>
      <c r="F3" s="90" t="s">
        <v>313</v>
      </c>
    </row>
    <row r="4" spans="1:10" ht="14.5" thickBot="1" x14ac:dyDescent="0.35">
      <c r="A4" s="635"/>
      <c r="B4" s="635"/>
      <c r="C4" s="27" t="s">
        <v>311</v>
      </c>
      <c r="D4" s="165" t="s">
        <v>1060</v>
      </c>
      <c r="E4" s="635"/>
      <c r="F4" s="27" t="s">
        <v>1122</v>
      </c>
    </row>
    <row r="5" spans="1:10" ht="14.5" thickBot="1" x14ac:dyDescent="0.35">
      <c r="A5" s="19" t="s">
        <v>194</v>
      </c>
      <c r="B5" s="98">
        <v>149.5</v>
      </c>
      <c r="C5" s="98">
        <v>100</v>
      </c>
      <c r="D5" s="98">
        <v>101.2</v>
      </c>
      <c r="E5" s="98">
        <v>5.4</v>
      </c>
      <c r="F5" s="98">
        <v>0.1</v>
      </c>
    </row>
    <row r="6" spans="1:10" ht="17.25" customHeight="1" thickBot="1" x14ac:dyDescent="0.35">
      <c r="A6" s="16" t="s">
        <v>229</v>
      </c>
      <c r="B6" s="21"/>
      <c r="C6" s="21"/>
      <c r="D6" s="98"/>
      <c r="E6" s="21"/>
      <c r="F6" s="21"/>
    </row>
    <row r="7" spans="1:10" ht="14.5" thickBot="1" x14ac:dyDescent="0.35">
      <c r="A7" s="16" t="s">
        <v>195</v>
      </c>
      <c r="B7" s="21">
        <v>10</v>
      </c>
      <c r="C7" s="31">
        <v>6.7</v>
      </c>
      <c r="D7" s="21">
        <v>110.1</v>
      </c>
      <c r="E7" s="21">
        <v>2.5</v>
      </c>
      <c r="F7" s="21">
        <v>0.29999999999999982</v>
      </c>
    </row>
    <row r="8" spans="1:10" ht="14.5" thickBot="1" x14ac:dyDescent="0.35">
      <c r="A8" s="16" t="s">
        <v>196</v>
      </c>
      <c r="B8" s="21">
        <v>9.6</v>
      </c>
      <c r="C8" s="31">
        <v>6.4</v>
      </c>
      <c r="D8" s="21">
        <v>87.9</v>
      </c>
      <c r="E8" s="21">
        <v>3.2</v>
      </c>
      <c r="F8" s="21">
        <v>-0.5</v>
      </c>
    </row>
    <row r="9" spans="1:10" ht="14.5" thickBot="1" x14ac:dyDescent="0.35">
      <c r="A9" s="16" t="s">
        <v>197</v>
      </c>
      <c r="B9" s="21">
        <v>8.5</v>
      </c>
      <c r="C9" s="31">
        <v>5.7</v>
      </c>
      <c r="D9" s="21">
        <v>96.7</v>
      </c>
      <c r="E9" s="21">
        <v>2.9</v>
      </c>
      <c r="F9" s="21">
        <v>-0.10000000000000009</v>
      </c>
    </row>
    <row r="10" spans="1:10" ht="14.5" thickBot="1" x14ac:dyDescent="0.35">
      <c r="A10" s="16" t="s">
        <v>198</v>
      </c>
      <c r="B10" s="21">
        <v>12.3</v>
      </c>
      <c r="C10" s="31">
        <v>8.1999999999999993</v>
      </c>
      <c r="D10" s="21">
        <v>116.8</v>
      </c>
      <c r="E10" s="21">
        <v>3.7</v>
      </c>
      <c r="F10" s="21">
        <v>0.60000000000000009</v>
      </c>
    </row>
    <row r="11" spans="1:10" ht="14.5" thickBot="1" x14ac:dyDescent="0.35">
      <c r="A11" s="16" t="s">
        <v>199</v>
      </c>
      <c r="B11" s="21">
        <v>10.6</v>
      </c>
      <c r="C11" s="31">
        <v>7.1</v>
      </c>
      <c r="D11" s="21">
        <v>100.6</v>
      </c>
      <c r="E11" s="21">
        <v>2.9</v>
      </c>
      <c r="F11" s="21">
        <v>0</v>
      </c>
    </row>
    <row r="12" spans="1:10" ht="14.5" thickBot="1" x14ac:dyDescent="0.35">
      <c r="A12" s="16" t="s">
        <v>200</v>
      </c>
      <c r="B12" s="21">
        <v>26</v>
      </c>
      <c r="C12" s="31">
        <v>17.399999999999999</v>
      </c>
      <c r="D12" s="21">
        <v>110.2</v>
      </c>
      <c r="E12" s="21">
        <v>8.3000000000000007</v>
      </c>
      <c r="F12" s="21">
        <v>0.8</v>
      </c>
    </row>
    <row r="13" spans="1:10" ht="14.5" thickBot="1" x14ac:dyDescent="0.35">
      <c r="A13" s="16" t="s">
        <v>201</v>
      </c>
      <c r="B13" s="21">
        <v>39.5</v>
      </c>
      <c r="C13" s="31">
        <v>26.4</v>
      </c>
      <c r="D13" s="21">
        <v>93.9</v>
      </c>
      <c r="E13" s="21">
        <v>10.1</v>
      </c>
      <c r="F13" s="21">
        <v>-0.5</v>
      </c>
    </row>
    <row r="14" spans="1:10" ht="14.5" thickBot="1" x14ac:dyDescent="0.35">
      <c r="A14" s="16" t="s">
        <v>202</v>
      </c>
      <c r="B14" s="21">
        <v>33.1</v>
      </c>
      <c r="C14" s="31">
        <v>22.1</v>
      </c>
      <c r="D14" s="21">
        <v>102.5</v>
      </c>
      <c r="E14" s="21">
        <v>8.9</v>
      </c>
      <c r="F14" s="21">
        <v>0.3</v>
      </c>
    </row>
    <row r="15" spans="1:10" x14ac:dyDescent="0.3">
      <c r="A15" s="3" t="s">
        <v>1123</v>
      </c>
    </row>
    <row r="17" spans="1:4" x14ac:dyDescent="0.3">
      <c r="A17" s="12" t="s">
        <v>1121</v>
      </c>
    </row>
    <row r="18" spans="1:4" ht="42.5" thickBot="1" x14ac:dyDescent="0.35">
      <c r="A18" s="320" t="s">
        <v>314</v>
      </c>
      <c r="B18" s="66" t="s">
        <v>659</v>
      </c>
      <c r="C18" s="66" t="s">
        <v>315</v>
      </c>
      <c r="D18" s="499" t="s">
        <v>1112</v>
      </c>
    </row>
    <row r="19" spans="1:4" ht="14.5" thickBot="1" x14ac:dyDescent="0.35">
      <c r="A19" s="287" t="s">
        <v>8</v>
      </c>
      <c r="B19" s="20">
        <v>149.5</v>
      </c>
      <c r="C19" s="20">
        <v>100</v>
      </c>
      <c r="D19" s="20">
        <v>101.2</v>
      </c>
    </row>
    <row r="20" spans="1:4" ht="14.5" thickBot="1" x14ac:dyDescent="0.35">
      <c r="A20" s="628" t="s">
        <v>229</v>
      </c>
      <c r="B20" s="629"/>
      <c r="C20" s="629"/>
      <c r="D20" s="630"/>
    </row>
    <row r="21" spans="1:4" ht="28.5" thickBot="1" x14ac:dyDescent="0.35">
      <c r="A21" s="287" t="s">
        <v>652</v>
      </c>
      <c r="B21" s="330">
        <v>54.7</v>
      </c>
      <c r="C21" s="330">
        <v>36.6</v>
      </c>
      <c r="D21" s="330">
        <v>105.5</v>
      </c>
    </row>
    <row r="22" spans="1:4" ht="14.5" thickBot="1" x14ac:dyDescent="0.35">
      <c r="A22" s="303" t="s">
        <v>577</v>
      </c>
      <c r="B22" s="331">
        <v>5</v>
      </c>
      <c r="C22" s="331">
        <v>3.3</v>
      </c>
      <c r="D22" s="331">
        <v>132.9</v>
      </c>
    </row>
    <row r="23" spans="1:4" ht="14.5" thickBot="1" x14ac:dyDescent="0.35">
      <c r="A23" s="303" t="s">
        <v>578</v>
      </c>
      <c r="B23" s="331">
        <v>7.3</v>
      </c>
      <c r="C23" s="331">
        <v>4.9000000000000004</v>
      </c>
      <c r="D23" s="331">
        <v>84.5</v>
      </c>
    </row>
    <row r="24" spans="1:4" ht="14.5" thickBot="1" x14ac:dyDescent="0.35">
      <c r="A24" s="303" t="s">
        <v>579</v>
      </c>
      <c r="B24" s="331">
        <v>15.1</v>
      </c>
      <c r="C24" s="331">
        <v>10.1</v>
      </c>
      <c r="D24" s="331">
        <v>102.3</v>
      </c>
    </row>
    <row r="25" spans="1:4" ht="14.5" thickBot="1" x14ac:dyDescent="0.35">
      <c r="A25" s="303" t="s">
        <v>580</v>
      </c>
      <c r="B25" s="331">
        <v>27.3</v>
      </c>
      <c r="C25" s="331">
        <v>18.3</v>
      </c>
      <c r="D25" s="331">
        <v>110.5</v>
      </c>
    </row>
    <row r="26" spans="1:4" ht="28.5" thickBot="1" x14ac:dyDescent="0.35">
      <c r="A26" s="287" t="s">
        <v>653</v>
      </c>
      <c r="B26" s="330">
        <v>94.8</v>
      </c>
      <c r="C26" s="330">
        <v>63.4</v>
      </c>
      <c r="D26" s="330">
        <v>98.9</v>
      </c>
    </row>
    <row r="27" spans="1:4" ht="14.5" thickBot="1" x14ac:dyDescent="0.35">
      <c r="A27" s="303" t="s">
        <v>581</v>
      </c>
      <c r="B27" s="331">
        <v>21.9</v>
      </c>
      <c r="C27" s="331">
        <v>14.6</v>
      </c>
      <c r="D27" s="331">
        <v>119.3</v>
      </c>
    </row>
    <row r="28" spans="1:4" ht="14.5" thickBot="1" x14ac:dyDescent="0.35">
      <c r="A28" s="303" t="s">
        <v>582</v>
      </c>
      <c r="B28" s="331">
        <v>9.5</v>
      </c>
      <c r="C28" s="331">
        <v>6.3</v>
      </c>
      <c r="D28" s="331">
        <v>125.6</v>
      </c>
    </row>
    <row r="29" spans="1:4" ht="14.5" thickBot="1" x14ac:dyDescent="0.35">
      <c r="A29" s="303" t="s">
        <v>583</v>
      </c>
      <c r="B29" s="331">
        <v>13</v>
      </c>
      <c r="C29" s="331">
        <v>8.6999999999999993</v>
      </c>
      <c r="D29" s="331">
        <v>75.400000000000006</v>
      </c>
    </row>
    <row r="30" spans="1:4" ht="14.5" thickBot="1" x14ac:dyDescent="0.35">
      <c r="A30" s="303" t="s">
        <v>584</v>
      </c>
      <c r="B30" s="331">
        <v>50.5</v>
      </c>
      <c r="C30" s="331">
        <v>33.799999999999997</v>
      </c>
      <c r="D30" s="331">
        <v>95.8</v>
      </c>
    </row>
    <row r="31" spans="1:4" x14ac:dyDescent="0.3">
      <c r="A31" s="3" t="s">
        <v>1123</v>
      </c>
    </row>
  </sheetData>
  <mergeCells count="6">
    <mergeCell ref="A20:D20"/>
    <mergeCell ref="B3:B4"/>
    <mergeCell ref="E3:E4"/>
    <mergeCell ref="A2:A4"/>
    <mergeCell ref="B2:D2"/>
    <mergeCell ref="E2:F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D7E0"/>
  </sheetPr>
  <dimension ref="A1:AA96"/>
  <sheetViews>
    <sheetView zoomScaleNormal="100" workbookViewId="0"/>
  </sheetViews>
  <sheetFormatPr defaultColWidth="9.1796875" defaultRowHeight="14" x14ac:dyDescent="0.3"/>
  <cols>
    <col min="1" max="1" width="50.54296875" style="92" customWidth="1"/>
    <col min="2" max="2" width="9.1796875" style="92"/>
    <col min="3" max="3" width="11.7265625" style="92" customWidth="1"/>
    <col min="4" max="4" width="14.26953125" style="92" customWidth="1"/>
    <col min="5" max="5" width="11.54296875" style="92" customWidth="1"/>
    <col min="6" max="8" width="9.1796875" style="92"/>
    <col min="9" max="9" width="36.7265625" style="92" customWidth="1"/>
    <col min="10" max="10" width="9.1796875" style="92"/>
    <col min="11" max="11" width="23.453125" style="92" customWidth="1"/>
    <col min="12" max="14" width="7.453125" style="92" bestFit="1" customWidth="1"/>
    <col min="15" max="15" width="10.1796875" style="92" customWidth="1"/>
    <col min="16" max="16" width="7.453125" style="92" bestFit="1" customWidth="1"/>
    <col min="17" max="18" width="8.453125" style="92" bestFit="1" customWidth="1"/>
    <col min="19" max="23" width="6" style="92" bestFit="1" customWidth="1"/>
    <col min="24" max="16384" width="9.1796875" style="92"/>
  </cols>
  <sheetData>
    <row r="1" spans="1:8" x14ac:dyDescent="0.3">
      <c r="A1" s="93" t="s">
        <v>925</v>
      </c>
    </row>
    <row r="3" spans="1:8" x14ac:dyDescent="0.3">
      <c r="G3" s="506" t="s">
        <v>0</v>
      </c>
      <c r="H3" s="507" t="s">
        <v>539</v>
      </c>
    </row>
    <row r="4" spans="1:8" x14ac:dyDescent="0.3">
      <c r="G4" s="159">
        <v>2014</v>
      </c>
      <c r="H4" s="176">
        <v>858</v>
      </c>
    </row>
    <row r="5" spans="1:8" x14ac:dyDescent="0.3">
      <c r="G5" s="159">
        <v>2015</v>
      </c>
      <c r="H5" s="176">
        <v>883</v>
      </c>
    </row>
    <row r="6" spans="1:8" x14ac:dyDescent="0.3">
      <c r="G6" s="159">
        <v>2016</v>
      </c>
      <c r="H6" s="176">
        <v>912</v>
      </c>
    </row>
    <row r="7" spans="1:8" x14ac:dyDescent="0.3">
      <c r="A7" s="91"/>
      <c r="G7" s="159">
        <v>2017</v>
      </c>
      <c r="H7" s="176">
        <v>954</v>
      </c>
    </row>
    <row r="8" spans="1:8" x14ac:dyDescent="0.3">
      <c r="G8" s="159">
        <v>2018</v>
      </c>
      <c r="H8" s="176">
        <v>1013</v>
      </c>
    </row>
    <row r="9" spans="1:8" x14ac:dyDescent="0.3">
      <c r="G9" s="159">
        <v>2019</v>
      </c>
      <c r="H9" s="176">
        <v>1092</v>
      </c>
    </row>
    <row r="10" spans="1:8" x14ac:dyDescent="0.3">
      <c r="G10" s="159">
        <v>2020</v>
      </c>
      <c r="H10" s="176">
        <v>1133</v>
      </c>
    </row>
    <row r="11" spans="1:8" x14ac:dyDescent="0.3">
      <c r="G11" s="159">
        <v>2021</v>
      </c>
      <c r="H11" s="176">
        <v>1211</v>
      </c>
    </row>
    <row r="12" spans="1:8" x14ac:dyDescent="0.3">
      <c r="G12" s="159">
        <v>2022</v>
      </c>
      <c r="H12" s="176">
        <v>1304</v>
      </c>
    </row>
    <row r="13" spans="1:8" x14ac:dyDescent="0.3">
      <c r="G13" s="304">
        <v>2023</v>
      </c>
      <c r="H13" s="304">
        <v>1430</v>
      </c>
    </row>
    <row r="14" spans="1:8" x14ac:dyDescent="0.3">
      <c r="G14" s="304">
        <v>2024</v>
      </c>
      <c r="H14" s="304">
        <v>1524</v>
      </c>
    </row>
    <row r="15" spans="1:8" x14ac:dyDescent="0.3">
      <c r="G15" s="304">
        <v>2025</v>
      </c>
      <c r="H15" s="304">
        <v>1620</v>
      </c>
    </row>
    <row r="17" spans="1:27" x14ac:dyDescent="0.3">
      <c r="A17" s="68" t="s">
        <v>538</v>
      </c>
    </row>
    <row r="20" spans="1:27" x14ac:dyDescent="0.3">
      <c r="A20" s="91"/>
    </row>
    <row r="21" spans="1:27" x14ac:dyDescent="0.3">
      <c r="A21" s="93" t="s">
        <v>1059</v>
      </c>
      <c r="K21" s="160"/>
      <c r="L21" s="160"/>
      <c r="M21" s="160"/>
      <c r="N21" s="160"/>
      <c r="O21" s="160"/>
      <c r="P21" s="160"/>
      <c r="Q21" s="160"/>
      <c r="R21" s="160"/>
      <c r="S21" s="160"/>
    </row>
    <row r="22" spans="1:27" x14ac:dyDescent="0.3">
      <c r="K22" s="160"/>
      <c r="L22" s="161"/>
      <c r="M22" s="161"/>
      <c r="N22" s="161"/>
      <c r="O22" s="161"/>
      <c r="P22" s="161"/>
      <c r="Q22" s="161"/>
      <c r="R22" s="161"/>
      <c r="S22" s="161"/>
    </row>
    <row r="23" spans="1:27" x14ac:dyDescent="0.3">
      <c r="K23" s="160"/>
      <c r="L23" s="161"/>
      <c r="M23" s="161"/>
      <c r="N23" s="161"/>
      <c r="O23" s="161"/>
      <c r="P23" s="161"/>
      <c r="Q23" s="161"/>
      <c r="R23" s="161"/>
      <c r="S23" s="161"/>
    </row>
    <row r="24" spans="1:27" x14ac:dyDescent="0.3">
      <c r="K24" s="93" t="s">
        <v>430</v>
      </c>
      <c r="L24" s="93"/>
      <c r="M24" s="93"/>
      <c r="N24" s="93"/>
      <c r="O24" s="93"/>
      <c r="P24" s="93"/>
      <c r="Q24" s="93"/>
      <c r="R24" s="93"/>
      <c r="S24" s="93"/>
      <c r="T24" s="93"/>
    </row>
    <row r="25" spans="1:27" x14ac:dyDescent="0.3">
      <c r="K25" s="94"/>
      <c r="L25" s="136" t="s">
        <v>316</v>
      </c>
      <c r="M25" s="136" t="s">
        <v>317</v>
      </c>
      <c r="N25" s="136" t="s">
        <v>318</v>
      </c>
      <c r="O25" s="136" t="s">
        <v>319</v>
      </c>
      <c r="P25" s="136" t="s">
        <v>320</v>
      </c>
      <c r="Q25" s="136" t="s">
        <v>321</v>
      </c>
      <c r="R25" s="136" t="s">
        <v>322</v>
      </c>
      <c r="S25" s="136">
        <v>2017</v>
      </c>
      <c r="T25" s="136">
        <v>2018</v>
      </c>
      <c r="U25" s="136">
        <v>2019</v>
      </c>
      <c r="V25" s="136">
        <v>2020</v>
      </c>
      <c r="W25" s="136">
        <v>2021</v>
      </c>
      <c r="X25" s="240">
        <v>2022</v>
      </c>
      <c r="Y25" s="240">
        <v>2023</v>
      </c>
      <c r="Z25" s="240">
        <v>2024</v>
      </c>
      <c r="AA25" s="136">
        <v>2025</v>
      </c>
    </row>
    <row r="26" spans="1:27" x14ac:dyDescent="0.3">
      <c r="K26" s="94" t="s">
        <v>428</v>
      </c>
      <c r="L26" s="137">
        <v>103.2</v>
      </c>
      <c r="M26" s="137">
        <v>102.2</v>
      </c>
      <c r="N26" s="137">
        <v>102.4</v>
      </c>
      <c r="O26" s="137">
        <v>102.4</v>
      </c>
      <c r="P26" s="137">
        <v>104.1</v>
      </c>
      <c r="Q26" s="137">
        <v>102.9</v>
      </c>
      <c r="R26" s="137">
        <v>103.3</v>
      </c>
      <c r="S26" s="137">
        <v>104.6</v>
      </c>
      <c r="T26" s="137">
        <v>106.2</v>
      </c>
      <c r="U26" s="137">
        <v>107.8</v>
      </c>
      <c r="V26" s="137">
        <v>103.8</v>
      </c>
      <c r="W26" s="137">
        <v>106.9</v>
      </c>
      <c r="X26" s="241">
        <v>107.7</v>
      </c>
      <c r="Y26" s="241">
        <v>109.7</v>
      </c>
      <c r="Z26" s="241">
        <v>106.6</v>
      </c>
      <c r="AA26" s="332">
        <v>106.3</v>
      </c>
    </row>
    <row r="27" spans="1:27" x14ac:dyDescent="0.3">
      <c r="K27" s="94" t="s">
        <v>429</v>
      </c>
      <c r="L27" s="137">
        <v>102.2</v>
      </c>
      <c r="M27" s="137">
        <v>98.4</v>
      </c>
      <c r="N27" s="137">
        <v>98.8</v>
      </c>
      <c r="O27" s="137">
        <v>101</v>
      </c>
      <c r="P27" s="137">
        <v>104.2</v>
      </c>
      <c r="Q27" s="137">
        <v>103.2</v>
      </c>
      <c r="R27" s="137">
        <v>103.8</v>
      </c>
      <c r="S27" s="137">
        <v>103.3</v>
      </c>
      <c r="T27" s="137">
        <v>103.6</v>
      </c>
      <c r="U27" s="137">
        <v>105</v>
      </c>
      <c r="V27" s="137">
        <v>101.9</v>
      </c>
      <c r="W27" s="137">
        <v>103.6</v>
      </c>
      <c r="X27" s="241">
        <v>95.5</v>
      </c>
      <c r="Y27" s="241">
        <v>99.3</v>
      </c>
      <c r="Z27" s="241">
        <v>103.7</v>
      </c>
      <c r="AA27" s="332">
        <v>102.2</v>
      </c>
    </row>
    <row r="29" spans="1:27" x14ac:dyDescent="0.3">
      <c r="K29" s="95" t="s">
        <v>529</v>
      </c>
    </row>
    <row r="30" spans="1:27" x14ac:dyDescent="0.3">
      <c r="K30" s="95" t="s">
        <v>323</v>
      </c>
    </row>
    <row r="38" spans="1:15" x14ac:dyDescent="0.3">
      <c r="A38" s="95" t="s">
        <v>538</v>
      </c>
    </row>
    <row r="39" spans="1:15" x14ac:dyDescent="0.3">
      <c r="A39" s="95"/>
    </row>
    <row r="40" spans="1:15" x14ac:dyDescent="0.3">
      <c r="A40" s="95"/>
    </row>
    <row r="41" spans="1:15" x14ac:dyDescent="0.3">
      <c r="A41" s="95"/>
      <c r="K41" s="94" t="s">
        <v>1061</v>
      </c>
      <c r="L41" s="94" t="s">
        <v>1062</v>
      </c>
      <c r="M41" s="94" t="s">
        <v>1063</v>
      </c>
      <c r="N41" s="94" t="s">
        <v>1064</v>
      </c>
      <c r="O41" s="94" t="s">
        <v>1065</v>
      </c>
    </row>
    <row r="42" spans="1:15" ht="14.5" thickBot="1" x14ac:dyDescent="0.35">
      <c r="A42" s="181" t="s">
        <v>927</v>
      </c>
      <c r="K42" s="304" t="s">
        <v>1066</v>
      </c>
      <c r="L42" s="304" t="s">
        <v>1067</v>
      </c>
      <c r="M42" s="304" t="s">
        <v>1068</v>
      </c>
      <c r="N42" s="304" t="s">
        <v>1069</v>
      </c>
      <c r="O42" s="304" t="s">
        <v>1070</v>
      </c>
    </row>
    <row r="43" spans="1:15" ht="14.5" thickBot="1" x14ac:dyDescent="0.35">
      <c r="A43" s="617"/>
      <c r="B43" s="497">
        <v>2025</v>
      </c>
      <c r="C43" s="497" t="s">
        <v>218</v>
      </c>
      <c r="D43" s="497" t="s">
        <v>654</v>
      </c>
      <c r="E43" s="619" t="s">
        <v>551</v>
      </c>
      <c r="F43" s="620"/>
      <c r="K43" s="304" t="s">
        <v>1071</v>
      </c>
      <c r="L43" s="304" t="s">
        <v>1072</v>
      </c>
      <c r="M43" s="304" t="s">
        <v>1073</v>
      </c>
      <c r="N43" s="304" t="s">
        <v>252</v>
      </c>
      <c r="O43" s="304" t="s">
        <v>1074</v>
      </c>
    </row>
    <row r="44" spans="1:15" ht="14.5" thickBot="1" x14ac:dyDescent="0.35">
      <c r="A44" s="618"/>
      <c r="B44" s="499" t="s">
        <v>353</v>
      </c>
      <c r="C44" s="499" t="s">
        <v>1060</v>
      </c>
      <c r="D44" s="499" t="s">
        <v>353</v>
      </c>
      <c r="E44" s="499" t="s">
        <v>353</v>
      </c>
      <c r="F44" s="499" t="s">
        <v>220</v>
      </c>
      <c r="K44" s="304" t="s">
        <v>1075</v>
      </c>
      <c r="L44" s="304" t="s">
        <v>1076</v>
      </c>
      <c r="M44" s="304" t="s">
        <v>1077</v>
      </c>
      <c r="N44" s="304" t="s">
        <v>1078</v>
      </c>
      <c r="O44" s="304" t="s">
        <v>1079</v>
      </c>
    </row>
    <row r="45" spans="1:15" ht="14.5" thickBot="1" x14ac:dyDescent="0.35">
      <c r="A45" s="87" t="s">
        <v>194</v>
      </c>
      <c r="B45" s="333">
        <v>1620</v>
      </c>
      <c r="C45" s="334">
        <v>106.3</v>
      </c>
      <c r="D45" s="334">
        <v>96</v>
      </c>
      <c r="E45" s="333">
        <f>B45-B45</f>
        <v>0</v>
      </c>
      <c r="F45" s="335">
        <f>B45/B45*100</f>
        <v>100</v>
      </c>
      <c r="K45" s="304" t="s">
        <v>1075</v>
      </c>
      <c r="L45" s="304" t="s">
        <v>1080</v>
      </c>
      <c r="M45" s="304" t="s">
        <v>1081</v>
      </c>
      <c r="N45" s="304" t="s">
        <v>1082</v>
      </c>
      <c r="O45" s="304" t="s">
        <v>1083</v>
      </c>
    </row>
    <row r="46" spans="1:15" ht="14.5" thickBot="1" x14ac:dyDescent="0.35">
      <c r="A46" s="636" t="s">
        <v>229</v>
      </c>
      <c r="B46" s="637"/>
      <c r="C46" s="637"/>
      <c r="D46" s="637"/>
      <c r="E46" s="637"/>
      <c r="F46" s="638"/>
      <c r="K46" s="304" t="s">
        <v>1075</v>
      </c>
      <c r="L46" s="304" t="s">
        <v>1084</v>
      </c>
      <c r="M46" s="304" t="s">
        <v>1085</v>
      </c>
      <c r="N46" s="304" t="s">
        <v>1086</v>
      </c>
      <c r="O46" s="304" t="s">
        <v>1087</v>
      </c>
    </row>
    <row r="47" spans="1:15" ht="14.5" thickBot="1" x14ac:dyDescent="0.35">
      <c r="A47" s="85" t="s">
        <v>61</v>
      </c>
      <c r="B47" s="97">
        <v>1949</v>
      </c>
      <c r="C47" s="21">
        <v>104.9</v>
      </c>
      <c r="D47" s="21">
        <v>91</v>
      </c>
      <c r="E47" s="21">
        <v>329</v>
      </c>
      <c r="F47" s="31">
        <v>120.30864197530863</v>
      </c>
      <c r="K47" s="304" t="s">
        <v>1075</v>
      </c>
      <c r="L47" s="304" t="s">
        <v>1088</v>
      </c>
      <c r="M47" s="304" t="s">
        <v>1089</v>
      </c>
      <c r="N47" s="304" t="s">
        <v>1090</v>
      </c>
      <c r="O47" s="304" t="s">
        <v>1091</v>
      </c>
    </row>
    <row r="48" spans="1:15" ht="14.5" thickBot="1" x14ac:dyDescent="0.35">
      <c r="A48" s="85" t="s">
        <v>62</v>
      </c>
      <c r="B48" s="97">
        <v>1510</v>
      </c>
      <c r="C48" s="21">
        <v>106.6</v>
      </c>
      <c r="D48" s="21">
        <v>93</v>
      </c>
      <c r="E48" s="21">
        <v>-110</v>
      </c>
      <c r="F48" s="31">
        <v>93.209876543209873</v>
      </c>
      <c r="K48" s="304" t="s">
        <v>1071</v>
      </c>
      <c r="L48" s="304" t="s">
        <v>1092</v>
      </c>
      <c r="M48" s="304" t="s">
        <v>1093</v>
      </c>
      <c r="N48" s="304" t="s">
        <v>1094</v>
      </c>
      <c r="O48" s="304" t="s">
        <v>1095</v>
      </c>
    </row>
    <row r="49" spans="1:15" ht="14.5" thickBot="1" x14ac:dyDescent="0.35">
      <c r="A49" s="85" t="s">
        <v>63</v>
      </c>
      <c r="B49" s="97">
        <v>1522</v>
      </c>
      <c r="C49" s="21">
        <v>107.3</v>
      </c>
      <c r="D49" s="21">
        <v>103</v>
      </c>
      <c r="E49" s="21">
        <v>-98</v>
      </c>
      <c r="F49" s="31">
        <v>93.950617283950621</v>
      </c>
      <c r="K49" s="304" t="s">
        <v>1071</v>
      </c>
      <c r="L49" s="304" t="s">
        <v>1096</v>
      </c>
      <c r="M49" s="304" t="s">
        <v>1097</v>
      </c>
      <c r="N49" s="304" t="s">
        <v>1098</v>
      </c>
      <c r="O49" s="304" t="s">
        <v>1099</v>
      </c>
    </row>
    <row r="50" spans="1:15" ht="14.5" thickBot="1" x14ac:dyDescent="0.35">
      <c r="A50" s="85" t="s">
        <v>64</v>
      </c>
      <c r="B50" s="97">
        <v>1380</v>
      </c>
      <c r="C50" s="21">
        <v>109.1</v>
      </c>
      <c r="D50" s="21">
        <v>115</v>
      </c>
      <c r="E50" s="21">
        <v>-240</v>
      </c>
      <c r="F50" s="31">
        <v>85.18518518518519</v>
      </c>
      <c r="K50" s="304" t="s">
        <v>1066</v>
      </c>
      <c r="L50" s="304" t="s">
        <v>1103</v>
      </c>
      <c r="M50" s="304" t="s">
        <v>1104</v>
      </c>
      <c r="N50" s="304" t="s">
        <v>1105</v>
      </c>
      <c r="O50" s="304" t="s">
        <v>1106</v>
      </c>
    </row>
    <row r="51" spans="1:15" ht="14.5" thickBot="1" x14ac:dyDescent="0.35">
      <c r="A51" s="85" t="s">
        <v>65</v>
      </c>
      <c r="B51" s="97">
        <v>1465</v>
      </c>
      <c r="C51" s="21">
        <v>105.6</v>
      </c>
      <c r="D51" s="21">
        <v>78</v>
      </c>
      <c r="E51" s="21">
        <v>-155</v>
      </c>
      <c r="F51" s="31">
        <v>90.432098765432102</v>
      </c>
      <c r="K51" s="304" t="s">
        <v>1071</v>
      </c>
      <c r="L51" s="304" t="s">
        <v>1107</v>
      </c>
      <c r="M51" s="304" t="s">
        <v>1108</v>
      </c>
      <c r="N51" s="304" t="s">
        <v>1109</v>
      </c>
      <c r="O51" s="304" t="s">
        <v>1110</v>
      </c>
    </row>
    <row r="52" spans="1:15" ht="14.5" thickBot="1" x14ac:dyDescent="0.35">
      <c r="A52" s="85" t="s">
        <v>66</v>
      </c>
      <c r="B52" s="97">
        <v>1422</v>
      </c>
      <c r="C52" s="21">
        <v>105</v>
      </c>
      <c r="D52" s="21">
        <v>68</v>
      </c>
      <c r="E52" s="21">
        <v>-198</v>
      </c>
      <c r="F52" s="31">
        <v>87.777777777777771</v>
      </c>
      <c r="K52" s="304" t="s">
        <v>1075</v>
      </c>
      <c r="L52" s="304" t="s">
        <v>1100</v>
      </c>
      <c r="M52" s="304" t="s">
        <v>1101</v>
      </c>
      <c r="N52" s="304" t="s">
        <v>1102</v>
      </c>
      <c r="O52" s="304"/>
    </row>
    <row r="53" spans="1:15" ht="14.5" thickBot="1" x14ac:dyDescent="0.35">
      <c r="A53" s="85" t="s">
        <v>67</v>
      </c>
      <c r="B53" s="97">
        <v>1285</v>
      </c>
      <c r="C53" s="21">
        <v>107.5</v>
      </c>
      <c r="D53" s="21">
        <v>90</v>
      </c>
      <c r="E53" s="21">
        <v>-335</v>
      </c>
      <c r="F53" s="31">
        <v>79.320987654320987</v>
      </c>
    </row>
    <row r="54" spans="1:15" ht="14.5" thickBot="1" x14ac:dyDescent="0.35">
      <c r="A54" s="85" t="s">
        <v>68</v>
      </c>
      <c r="B54" s="97">
        <v>1507</v>
      </c>
      <c r="C54" s="21">
        <v>107.7</v>
      </c>
      <c r="D54" s="21">
        <v>108</v>
      </c>
      <c r="E54" s="21">
        <v>-113</v>
      </c>
      <c r="F54" s="31">
        <v>93.024691358024697</v>
      </c>
    </row>
    <row r="55" spans="1:15" x14ac:dyDescent="0.3">
      <c r="A55" s="3" t="s">
        <v>1111</v>
      </c>
    </row>
    <row r="56" spans="1:15" x14ac:dyDescent="0.3">
      <c r="A56" s="95"/>
    </row>
    <row r="57" spans="1:15" x14ac:dyDescent="0.3">
      <c r="K57" s="1"/>
      <c r="L57" s="1"/>
      <c r="M57" s="1"/>
      <c r="N57" s="1"/>
      <c r="O57" s="1"/>
    </row>
    <row r="58" spans="1:15" s="1" customFormat="1" ht="14.5" thickBot="1" x14ac:dyDescent="0.35">
      <c r="A58" s="269" t="s">
        <v>928</v>
      </c>
      <c r="H58" s="7"/>
    </row>
    <row r="59" spans="1:15" s="1" customFormat="1" ht="17.25" customHeight="1" thickBot="1" x14ac:dyDescent="0.35">
      <c r="A59" s="617" t="s">
        <v>504</v>
      </c>
      <c r="B59" s="619">
        <v>2024</v>
      </c>
      <c r="C59" s="620"/>
      <c r="D59" s="619">
        <v>2025</v>
      </c>
      <c r="E59" s="620"/>
    </row>
    <row r="60" spans="1:15" s="1" customFormat="1" ht="28.5" thickBot="1" x14ac:dyDescent="0.35">
      <c r="A60" s="618"/>
      <c r="B60" s="66" t="s">
        <v>585</v>
      </c>
      <c r="C60" s="499" t="s">
        <v>776</v>
      </c>
      <c r="D60" s="66" t="s">
        <v>585</v>
      </c>
      <c r="E60" s="66" t="s">
        <v>1112</v>
      </c>
    </row>
    <row r="61" spans="1:15" s="1" customFormat="1" ht="14.5" thickBot="1" x14ac:dyDescent="0.35">
      <c r="A61" s="85" t="s">
        <v>473</v>
      </c>
      <c r="B61" s="97">
        <v>1190</v>
      </c>
      <c r="C61" s="21">
        <v>106.7</v>
      </c>
      <c r="D61" s="97">
        <v>1290</v>
      </c>
      <c r="E61" s="21">
        <v>108.4</v>
      </c>
    </row>
    <row r="62" spans="1:15" s="1" customFormat="1" ht="14.5" thickBot="1" x14ac:dyDescent="0.35">
      <c r="A62" s="85" t="s">
        <v>490</v>
      </c>
      <c r="B62" s="97">
        <v>1639</v>
      </c>
      <c r="C62" s="21">
        <v>108.5</v>
      </c>
      <c r="D62" s="97">
        <v>1743</v>
      </c>
      <c r="E62" s="21">
        <v>106.3</v>
      </c>
    </row>
    <row r="63" spans="1:15" s="1" customFormat="1" ht="14.5" thickBot="1" x14ac:dyDescent="0.35">
      <c r="A63" s="85" t="s">
        <v>1113</v>
      </c>
      <c r="B63" s="97">
        <v>1617</v>
      </c>
      <c r="C63" s="21">
        <v>108.7</v>
      </c>
      <c r="D63" s="97">
        <v>1799</v>
      </c>
      <c r="E63" s="21">
        <v>111.3</v>
      </c>
    </row>
    <row r="64" spans="1:15" s="1" customFormat="1" ht="14.5" thickBot="1" x14ac:dyDescent="0.35">
      <c r="A64" s="85" t="s">
        <v>1114</v>
      </c>
      <c r="B64" s="97">
        <v>1611</v>
      </c>
      <c r="C64" s="21">
        <v>108.4</v>
      </c>
      <c r="D64" s="97">
        <v>1708</v>
      </c>
      <c r="E64" s="21">
        <v>106</v>
      </c>
    </row>
    <row r="65" spans="1:5" s="1" customFormat="1" ht="14.5" thickBot="1" x14ac:dyDescent="0.35">
      <c r="A65" s="89" t="s">
        <v>1115</v>
      </c>
      <c r="B65" s="97">
        <v>2610</v>
      </c>
      <c r="C65" s="21">
        <v>111.3</v>
      </c>
      <c r="D65" s="97">
        <v>2752</v>
      </c>
      <c r="E65" s="21">
        <v>105.4</v>
      </c>
    </row>
    <row r="66" spans="1:5" s="1" customFormat="1" ht="14.5" thickBot="1" x14ac:dyDescent="0.35">
      <c r="A66" s="89" t="s">
        <v>1116</v>
      </c>
      <c r="B66" s="97">
        <v>1509</v>
      </c>
      <c r="C66" s="21">
        <v>109</v>
      </c>
      <c r="D66" s="97">
        <v>1666</v>
      </c>
      <c r="E66" s="21">
        <v>110.4</v>
      </c>
    </row>
    <row r="67" spans="1:5" s="1" customFormat="1" ht="14.5" thickBot="1" x14ac:dyDescent="0.35">
      <c r="A67" s="85" t="s">
        <v>491</v>
      </c>
      <c r="B67" s="97">
        <v>1071</v>
      </c>
      <c r="C67" s="21">
        <v>104.5</v>
      </c>
      <c r="D67" s="97">
        <v>1151</v>
      </c>
      <c r="E67" s="21">
        <v>107.5</v>
      </c>
    </row>
    <row r="68" spans="1:5" s="1" customFormat="1" ht="28.5" thickBot="1" x14ac:dyDescent="0.35">
      <c r="A68" s="89" t="s">
        <v>492</v>
      </c>
      <c r="B68" s="97">
        <v>1429</v>
      </c>
      <c r="C68" s="21">
        <v>105.2</v>
      </c>
      <c r="D68" s="97">
        <v>1518</v>
      </c>
      <c r="E68" s="21">
        <v>106.2</v>
      </c>
    </row>
    <row r="69" spans="1:5" s="1" customFormat="1" ht="14.5" thickBot="1" x14ac:dyDescent="0.35">
      <c r="A69" s="85" t="s">
        <v>494</v>
      </c>
      <c r="B69" s="97">
        <v>1466</v>
      </c>
      <c r="C69" s="21">
        <v>106.4</v>
      </c>
      <c r="D69" s="97">
        <v>1553</v>
      </c>
      <c r="E69" s="21">
        <v>105.9</v>
      </c>
    </row>
    <row r="70" spans="1:5" s="1" customFormat="1" ht="14.5" thickBot="1" x14ac:dyDescent="0.35">
      <c r="A70" s="85" t="s">
        <v>493</v>
      </c>
      <c r="B70" s="21">
        <v>889</v>
      </c>
      <c r="C70" s="21">
        <v>106.5</v>
      </c>
      <c r="D70" s="21">
        <v>969</v>
      </c>
      <c r="E70" s="21">
        <v>109</v>
      </c>
    </row>
    <row r="71" spans="1:5" s="1" customFormat="1" ht="14.5" thickBot="1" x14ac:dyDescent="0.35">
      <c r="A71" s="85" t="s">
        <v>495</v>
      </c>
      <c r="B71" s="97">
        <v>2532</v>
      </c>
      <c r="C71" s="21">
        <v>105.3</v>
      </c>
      <c r="D71" s="97">
        <v>2689</v>
      </c>
      <c r="E71" s="21">
        <v>106.2</v>
      </c>
    </row>
    <row r="72" spans="1:5" s="1" customFormat="1" ht="14.5" thickBot="1" x14ac:dyDescent="0.35">
      <c r="A72" s="85" t="s">
        <v>496</v>
      </c>
      <c r="B72" s="97">
        <v>2644</v>
      </c>
      <c r="C72" s="21">
        <v>108.9</v>
      </c>
      <c r="D72" s="97">
        <v>2828</v>
      </c>
      <c r="E72" s="21">
        <v>107</v>
      </c>
    </row>
    <row r="73" spans="1:5" s="1" customFormat="1" ht="14.5" thickBot="1" x14ac:dyDescent="0.35">
      <c r="A73" s="85" t="s">
        <v>497</v>
      </c>
      <c r="B73" s="97">
        <v>1363</v>
      </c>
      <c r="C73" s="21">
        <v>99.8</v>
      </c>
      <c r="D73" s="97">
        <v>1476</v>
      </c>
      <c r="E73" s="21">
        <v>108.3</v>
      </c>
    </row>
    <row r="74" spans="1:5" s="1" customFormat="1" ht="14.5" thickBot="1" x14ac:dyDescent="0.35">
      <c r="A74" s="85" t="s">
        <v>498</v>
      </c>
      <c r="B74" s="97">
        <v>1731</v>
      </c>
      <c r="C74" s="21">
        <v>104.9</v>
      </c>
      <c r="D74" s="97">
        <v>1823</v>
      </c>
      <c r="E74" s="21">
        <v>105.3</v>
      </c>
    </row>
    <row r="75" spans="1:5" s="1" customFormat="1" ht="14.5" thickBot="1" x14ac:dyDescent="0.35">
      <c r="A75" s="85" t="s">
        <v>499</v>
      </c>
      <c r="B75" s="97">
        <v>1216</v>
      </c>
      <c r="C75" s="21">
        <v>106.1</v>
      </c>
      <c r="D75" s="97">
        <v>1279</v>
      </c>
      <c r="E75" s="21">
        <v>105.2</v>
      </c>
    </row>
    <row r="76" spans="1:5" s="1" customFormat="1" ht="14.5" thickBot="1" x14ac:dyDescent="0.35">
      <c r="A76" s="89" t="s">
        <v>500</v>
      </c>
      <c r="B76" s="97">
        <v>2105</v>
      </c>
      <c r="C76" s="21">
        <v>106.5</v>
      </c>
      <c r="D76" s="97">
        <v>2217</v>
      </c>
      <c r="E76" s="21">
        <v>105.3</v>
      </c>
    </row>
    <row r="77" spans="1:5" s="1" customFormat="1" ht="14.5" thickBot="1" x14ac:dyDescent="0.35">
      <c r="A77" s="85" t="s">
        <v>448</v>
      </c>
      <c r="B77" s="97">
        <v>1474</v>
      </c>
      <c r="C77" s="21">
        <v>109.5</v>
      </c>
      <c r="D77" s="97">
        <v>1570</v>
      </c>
      <c r="E77" s="21">
        <v>106.5</v>
      </c>
    </row>
    <row r="78" spans="1:5" s="1" customFormat="1" ht="14.5" thickBot="1" x14ac:dyDescent="0.35">
      <c r="A78" s="85" t="s">
        <v>501</v>
      </c>
      <c r="B78" s="97">
        <v>1759</v>
      </c>
      <c r="C78" s="21">
        <v>108.4</v>
      </c>
      <c r="D78" s="97">
        <v>1937</v>
      </c>
      <c r="E78" s="21">
        <v>110.1</v>
      </c>
    </row>
    <row r="79" spans="1:5" s="1" customFormat="1" ht="14.5" thickBot="1" x14ac:dyDescent="0.35">
      <c r="A79" s="85" t="s">
        <v>502</v>
      </c>
      <c r="B79" s="97">
        <v>1315</v>
      </c>
      <c r="C79" s="21">
        <v>108.9</v>
      </c>
      <c r="D79" s="97">
        <v>1393</v>
      </c>
      <c r="E79" s="21">
        <v>105.9</v>
      </c>
    </row>
    <row r="80" spans="1:5" s="1" customFormat="1" ht="14.5" thickBot="1" x14ac:dyDescent="0.35">
      <c r="A80" s="85" t="s">
        <v>503</v>
      </c>
      <c r="B80" s="21">
        <v>1001</v>
      </c>
      <c r="C80" s="21">
        <v>106.3</v>
      </c>
      <c r="D80" s="97">
        <v>1083</v>
      </c>
      <c r="E80" s="21">
        <v>108.2</v>
      </c>
    </row>
    <row r="81" spans="1:15" s="1" customFormat="1" ht="14.5" thickBot="1" x14ac:dyDescent="0.35">
      <c r="A81" s="87" t="s">
        <v>352</v>
      </c>
      <c r="B81" s="166">
        <v>1524</v>
      </c>
      <c r="C81" s="98">
        <v>106.6</v>
      </c>
      <c r="D81" s="166">
        <v>1620</v>
      </c>
      <c r="E81" s="98">
        <v>106.3</v>
      </c>
    </row>
    <row r="82" spans="1:15" s="1" customFormat="1" x14ac:dyDescent="0.3">
      <c r="A82" s="3" t="s">
        <v>1111</v>
      </c>
    </row>
    <row r="83" spans="1:15" s="1" customFormat="1" x14ac:dyDescent="0.3"/>
    <row r="84" spans="1:15" s="1" customFormat="1" ht="14.5" thickBot="1" x14ac:dyDescent="0.35">
      <c r="A84" s="7" t="s">
        <v>929</v>
      </c>
    </row>
    <row r="85" spans="1:15" s="1" customFormat="1" ht="16.5" customHeight="1" thickBot="1" x14ac:dyDescent="0.35">
      <c r="A85" s="617" t="s">
        <v>232</v>
      </c>
      <c r="B85" s="498">
        <v>2024</v>
      </c>
      <c r="C85" s="625" t="s">
        <v>930</v>
      </c>
      <c r="D85" s="627"/>
      <c r="E85" s="266">
        <v>2025</v>
      </c>
      <c r="F85" s="625" t="s">
        <v>1118</v>
      </c>
      <c r="G85" s="627"/>
    </row>
    <row r="86" spans="1:15" s="1" customFormat="1" ht="28.5" thickBot="1" x14ac:dyDescent="0.35">
      <c r="A86" s="618"/>
      <c r="B86" s="66" t="s">
        <v>353</v>
      </c>
      <c r="C86" s="66" t="s">
        <v>655</v>
      </c>
      <c r="D86" s="66" t="s">
        <v>656</v>
      </c>
      <c r="E86" s="66" t="s">
        <v>353</v>
      </c>
      <c r="F86" s="66" t="s">
        <v>655</v>
      </c>
      <c r="G86" s="66" t="s">
        <v>656</v>
      </c>
    </row>
    <row r="87" spans="1:15" s="1" customFormat="1" ht="14.5" thickBot="1" x14ac:dyDescent="0.35">
      <c r="A87" s="139" t="s">
        <v>520</v>
      </c>
      <c r="B87" s="275">
        <v>1082</v>
      </c>
      <c r="C87" s="274">
        <v>103.7</v>
      </c>
      <c r="D87" s="274">
        <v>100.9</v>
      </c>
      <c r="E87" s="275">
        <v>1148</v>
      </c>
      <c r="F87" s="274">
        <v>106.1</v>
      </c>
      <c r="G87" s="274">
        <v>102</v>
      </c>
    </row>
    <row r="88" spans="1:15" s="1" customFormat="1" ht="14.5" thickBot="1" x14ac:dyDescent="0.35">
      <c r="A88" s="139" t="s">
        <v>236</v>
      </c>
      <c r="B88" s="275">
        <v>1480</v>
      </c>
      <c r="C88" s="274">
        <v>104.4</v>
      </c>
      <c r="D88" s="274">
        <v>101.6</v>
      </c>
      <c r="E88" s="275">
        <v>1575</v>
      </c>
      <c r="F88" s="274">
        <v>106.4</v>
      </c>
      <c r="G88" s="274">
        <v>102.3</v>
      </c>
    </row>
    <row r="89" spans="1:15" s="1" customFormat="1" ht="14.5" thickBot="1" x14ac:dyDescent="0.35">
      <c r="A89" s="139" t="s">
        <v>237</v>
      </c>
      <c r="B89" s="275">
        <v>1692</v>
      </c>
      <c r="C89" s="274">
        <v>107</v>
      </c>
      <c r="D89" s="274">
        <v>104.1</v>
      </c>
      <c r="E89" s="275">
        <v>1791</v>
      </c>
      <c r="F89" s="274">
        <v>105.9</v>
      </c>
      <c r="G89" s="274">
        <v>101.8</v>
      </c>
    </row>
    <row r="90" spans="1:15" s="1" customFormat="1" ht="14.5" thickBot="1" x14ac:dyDescent="0.35">
      <c r="A90" s="139" t="s">
        <v>238</v>
      </c>
      <c r="B90" s="275">
        <v>1813</v>
      </c>
      <c r="C90" s="274">
        <v>107</v>
      </c>
      <c r="D90" s="274">
        <v>104.1</v>
      </c>
      <c r="E90" s="275">
        <v>1947</v>
      </c>
      <c r="F90" s="274">
        <v>107.4</v>
      </c>
      <c r="G90" s="274">
        <v>103.3</v>
      </c>
    </row>
    <row r="91" spans="1:15" s="1" customFormat="1" ht="14.5" thickBot="1" x14ac:dyDescent="0.35">
      <c r="A91" s="139" t="s">
        <v>239</v>
      </c>
      <c r="B91" s="275">
        <v>1885</v>
      </c>
      <c r="C91" s="274">
        <v>109.8</v>
      </c>
      <c r="D91" s="274">
        <v>106.8</v>
      </c>
      <c r="E91" s="275">
        <v>1990</v>
      </c>
      <c r="F91" s="274">
        <v>105.6</v>
      </c>
      <c r="G91" s="274">
        <v>101.5</v>
      </c>
    </row>
    <row r="92" spans="1:15" s="1" customFormat="1" ht="14.5" thickBot="1" x14ac:dyDescent="0.35">
      <c r="A92" s="139" t="s">
        <v>240</v>
      </c>
      <c r="B92" s="275">
        <v>2121</v>
      </c>
      <c r="C92" s="274">
        <v>108.2</v>
      </c>
      <c r="D92" s="274">
        <v>105.3</v>
      </c>
      <c r="E92" s="275">
        <v>2269</v>
      </c>
      <c r="F92" s="274">
        <v>107</v>
      </c>
      <c r="G92" s="274">
        <v>102.9</v>
      </c>
    </row>
    <row r="93" spans="1:15" s="1" customFormat="1" ht="17.5" thickBot="1" x14ac:dyDescent="0.35">
      <c r="A93" s="202" t="s">
        <v>1119</v>
      </c>
      <c r="B93" s="274">
        <v>789</v>
      </c>
      <c r="C93" s="274">
        <v>104.6</v>
      </c>
      <c r="D93" s="274">
        <v>101.8</v>
      </c>
      <c r="E93" s="274">
        <v>835</v>
      </c>
      <c r="F93" s="274">
        <v>105.8</v>
      </c>
      <c r="G93" s="274">
        <v>101.7</v>
      </c>
    </row>
    <row r="94" spans="1:15" s="1" customFormat="1" ht="14.5" thickBot="1" x14ac:dyDescent="0.35">
      <c r="A94" s="299" t="s">
        <v>8</v>
      </c>
      <c r="B94" s="272">
        <v>1524</v>
      </c>
      <c r="C94" s="20">
        <v>106.6</v>
      </c>
      <c r="D94" s="20">
        <v>103.7</v>
      </c>
      <c r="E94" s="272">
        <v>1620</v>
      </c>
      <c r="F94" s="20">
        <v>106.3</v>
      </c>
      <c r="G94" s="20">
        <v>102.2</v>
      </c>
    </row>
    <row r="95" spans="1:15" s="1" customFormat="1" x14ac:dyDescent="0.3">
      <c r="A95" s="3" t="s">
        <v>1117</v>
      </c>
    </row>
    <row r="96" spans="1:15" s="1" customFormat="1" ht="17" x14ac:dyDescent="0.3">
      <c r="A96" s="96" t="s">
        <v>519</v>
      </c>
      <c r="K96" s="92"/>
      <c r="L96" s="92"/>
      <c r="M96" s="92"/>
      <c r="N96" s="92"/>
      <c r="O96" s="92"/>
    </row>
  </sheetData>
  <mergeCells count="9">
    <mergeCell ref="E43:F43"/>
    <mergeCell ref="A46:F46"/>
    <mergeCell ref="F85:G85"/>
    <mergeCell ref="A43:A44"/>
    <mergeCell ref="A85:A86"/>
    <mergeCell ref="C85:D85"/>
    <mergeCell ref="A59:A60"/>
    <mergeCell ref="B59:C59"/>
    <mergeCell ref="D59:E59"/>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D7E0"/>
  </sheetPr>
  <dimension ref="A1:J30"/>
  <sheetViews>
    <sheetView zoomScaleNormal="100" workbookViewId="0"/>
  </sheetViews>
  <sheetFormatPr defaultColWidth="9.1796875" defaultRowHeight="14" x14ac:dyDescent="0.3"/>
  <cols>
    <col min="1" max="1" width="45.81640625" style="1" customWidth="1"/>
    <col min="2" max="2" width="13.26953125" style="1" customWidth="1"/>
    <col min="3" max="3" width="10.7265625" style="1" customWidth="1"/>
    <col min="4" max="4" width="13" style="1" customWidth="1"/>
    <col min="5" max="6" width="11.26953125" style="1" customWidth="1"/>
    <col min="7" max="16384" width="9.1796875" style="1"/>
  </cols>
  <sheetData>
    <row r="1" spans="1:10" ht="14.5" thickBot="1" x14ac:dyDescent="0.35">
      <c r="A1" s="7" t="s">
        <v>931</v>
      </c>
    </row>
    <row r="2" spans="1:10" ht="14.5" thickBot="1" x14ac:dyDescent="0.35">
      <c r="A2" s="138" t="s">
        <v>354</v>
      </c>
      <c r="B2" s="504">
        <v>2016</v>
      </c>
      <c r="C2" s="504">
        <v>2017</v>
      </c>
      <c r="D2" s="504">
        <v>2018</v>
      </c>
      <c r="E2" s="504">
        <v>2019</v>
      </c>
      <c r="F2" s="504">
        <v>2020</v>
      </c>
      <c r="G2" s="504">
        <v>2021</v>
      </c>
      <c r="H2" s="504">
        <v>2022</v>
      </c>
      <c r="I2" s="504">
        <v>2023</v>
      </c>
      <c r="J2" s="504">
        <v>2024</v>
      </c>
    </row>
    <row r="3" spans="1:10" ht="15" customHeight="1" thickBot="1" x14ac:dyDescent="0.35">
      <c r="A3" s="340" t="s">
        <v>355</v>
      </c>
      <c r="B3" s="339">
        <v>16867</v>
      </c>
      <c r="C3" s="339">
        <v>17909</v>
      </c>
      <c r="D3" s="339">
        <v>19172</v>
      </c>
      <c r="E3" s="339">
        <v>20419</v>
      </c>
      <c r="F3" s="339">
        <v>20702</v>
      </c>
      <c r="G3" s="339">
        <v>21650</v>
      </c>
      <c r="H3" s="339">
        <v>23849</v>
      </c>
      <c r="I3" s="339">
        <v>26384</v>
      </c>
      <c r="J3" s="339">
        <v>28615</v>
      </c>
    </row>
    <row r="4" spans="1:10" ht="14.5" thickBot="1" x14ac:dyDescent="0.35">
      <c r="A4" s="336" t="s">
        <v>356</v>
      </c>
      <c r="B4" s="337"/>
      <c r="C4" s="338"/>
      <c r="D4" s="338"/>
      <c r="E4" s="338"/>
      <c r="F4" s="338"/>
      <c r="G4" s="338"/>
      <c r="H4" s="338"/>
      <c r="I4" s="338"/>
      <c r="J4" s="341"/>
    </row>
    <row r="5" spans="1:10" ht="14.5" thickBot="1" x14ac:dyDescent="0.35">
      <c r="A5" s="139" t="s">
        <v>530</v>
      </c>
      <c r="B5" s="339">
        <v>12301</v>
      </c>
      <c r="C5" s="339">
        <v>13001</v>
      </c>
      <c r="D5" s="339">
        <v>13943</v>
      </c>
      <c r="E5" s="339">
        <v>14868</v>
      </c>
      <c r="F5" s="339">
        <v>15290</v>
      </c>
      <c r="G5" s="339">
        <v>16121</v>
      </c>
      <c r="H5" s="339">
        <v>17344</v>
      </c>
      <c r="I5" s="339">
        <v>19138</v>
      </c>
      <c r="J5" s="339">
        <v>20636</v>
      </c>
    </row>
    <row r="6" spans="1:10" ht="14.5" thickBot="1" x14ac:dyDescent="0.35">
      <c r="A6" s="139" t="s">
        <v>531</v>
      </c>
      <c r="B6" s="339">
        <v>4578</v>
      </c>
      <c r="C6" s="339">
        <v>4927</v>
      </c>
      <c r="D6" s="339">
        <v>5246</v>
      </c>
      <c r="E6" s="339">
        <v>5568</v>
      </c>
      <c r="F6" s="339">
        <v>5770</v>
      </c>
      <c r="G6" s="339">
        <v>6058</v>
      </c>
      <c r="H6" s="339">
        <v>6541</v>
      </c>
      <c r="I6" s="339">
        <v>7267</v>
      </c>
      <c r="J6" s="339">
        <v>8011</v>
      </c>
    </row>
    <row r="7" spans="1:10" x14ac:dyDescent="0.3">
      <c r="A7" s="3" t="s">
        <v>357</v>
      </c>
    </row>
    <row r="9" spans="1:10" ht="14.5" thickBot="1" x14ac:dyDescent="0.35">
      <c r="A9" s="7" t="s">
        <v>1056</v>
      </c>
    </row>
    <row r="10" spans="1:10" ht="14.5" thickBot="1" x14ac:dyDescent="0.35">
      <c r="A10" s="102" t="s">
        <v>358</v>
      </c>
      <c r="B10" s="18" t="s">
        <v>363</v>
      </c>
      <c r="C10" s="18" t="s">
        <v>364</v>
      </c>
      <c r="D10" s="18" t="s">
        <v>365</v>
      </c>
      <c r="E10" s="18" t="s">
        <v>366</v>
      </c>
      <c r="F10" s="18" t="s">
        <v>367</v>
      </c>
      <c r="G10" s="18" t="s">
        <v>368</v>
      </c>
      <c r="H10" s="18" t="s">
        <v>369</v>
      </c>
      <c r="I10" s="18" t="s">
        <v>370</v>
      </c>
    </row>
    <row r="11" spans="1:10" ht="14.5" thickBot="1" x14ac:dyDescent="0.35">
      <c r="A11" s="28" t="s">
        <v>615</v>
      </c>
      <c r="B11" s="88">
        <v>2930</v>
      </c>
      <c r="C11" s="88">
        <v>2167</v>
      </c>
      <c r="D11" s="88">
        <v>2226</v>
      </c>
      <c r="E11" s="88">
        <v>2123</v>
      </c>
      <c r="F11" s="88">
        <v>2163</v>
      </c>
      <c r="G11" s="88">
        <v>2098</v>
      </c>
      <c r="H11" s="88">
        <v>1927</v>
      </c>
      <c r="I11" s="88">
        <v>2249</v>
      </c>
    </row>
    <row r="12" spans="1:10" ht="14.5" thickBot="1" x14ac:dyDescent="0.35">
      <c r="A12" s="73" t="s">
        <v>616</v>
      </c>
      <c r="B12" s="86">
        <v>2112</v>
      </c>
      <c r="C12" s="86">
        <v>1565</v>
      </c>
      <c r="D12" s="86">
        <v>1597</v>
      </c>
      <c r="E12" s="86">
        <v>1537</v>
      </c>
      <c r="F12" s="86">
        <v>1558</v>
      </c>
      <c r="G12" s="86">
        <v>1508</v>
      </c>
      <c r="H12" s="86">
        <v>1395</v>
      </c>
      <c r="I12" s="86">
        <v>1627</v>
      </c>
    </row>
    <row r="13" spans="1:10" ht="14.5" thickBot="1" x14ac:dyDescent="0.35">
      <c r="A13" s="73" t="s">
        <v>324</v>
      </c>
      <c r="B13" s="86">
        <v>1842</v>
      </c>
      <c r="C13" s="86">
        <v>1347</v>
      </c>
      <c r="D13" s="86">
        <v>1368</v>
      </c>
      <c r="E13" s="86">
        <v>1335</v>
      </c>
      <c r="F13" s="86">
        <v>1341</v>
      </c>
      <c r="G13" s="86">
        <v>1315</v>
      </c>
      <c r="H13" s="86">
        <v>1199</v>
      </c>
      <c r="I13" s="86">
        <v>1404</v>
      </c>
    </row>
    <row r="14" spans="1:10" ht="14.5" thickBot="1" x14ac:dyDescent="0.35">
      <c r="A14" s="73" t="s">
        <v>325</v>
      </c>
      <c r="B14" s="74">
        <v>250</v>
      </c>
      <c r="C14" s="74">
        <v>207</v>
      </c>
      <c r="D14" s="74">
        <v>211</v>
      </c>
      <c r="E14" s="74">
        <v>196</v>
      </c>
      <c r="F14" s="74">
        <v>203</v>
      </c>
      <c r="G14" s="74">
        <v>182</v>
      </c>
      <c r="H14" s="74">
        <v>182</v>
      </c>
      <c r="I14" s="74">
        <v>213</v>
      </c>
    </row>
    <row r="15" spans="1:10" ht="14.5" thickBot="1" x14ac:dyDescent="0.35">
      <c r="A15" s="73" t="s">
        <v>326</v>
      </c>
      <c r="B15" s="74">
        <v>0</v>
      </c>
      <c r="C15" s="74">
        <v>0</v>
      </c>
      <c r="D15" s="74">
        <v>0</v>
      </c>
      <c r="E15" s="74">
        <v>0</v>
      </c>
      <c r="F15" s="74">
        <v>0</v>
      </c>
      <c r="G15" s="74">
        <v>0</v>
      </c>
      <c r="H15" s="74">
        <v>0</v>
      </c>
      <c r="I15" s="74">
        <v>0</v>
      </c>
    </row>
    <row r="16" spans="1:10" ht="14.5" thickBot="1" x14ac:dyDescent="0.35">
      <c r="A16" s="73" t="s">
        <v>371</v>
      </c>
      <c r="B16" s="74">
        <v>5</v>
      </c>
      <c r="C16" s="74">
        <v>3</v>
      </c>
      <c r="D16" s="74">
        <v>3</v>
      </c>
      <c r="E16" s="74">
        <v>3</v>
      </c>
      <c r="F16" s="74">
        <v>4</v>
      </c>
      <c r="G16" s="74">
        <v>5</v>
      </c>
      <c r="H16" s="74">
        <v>4</v>
      </c>
      <c r="I16" s="74">
        <v>5</v>
      </c>
    </row>
    <row r="17" spans="1:9" ht="14.5" thickBot="1" x14ac:dyDescent="0.35">
      <c r="A17" s="73" t="s">
        <v>327</v>
      </c>
      <c r="B17" s="74">
        <v>9</v>
      </c>
      <c r="C17" s="74">
        <v>6</v>
      </c>
      <c r="D17" s="74">
        <v>13</v>
      </c>
      <c r="E17" s="74">
        <v>2</v>
      </c>
      <c r="F17" s="74">
        <v>9</v>
      </c>
      <c r="G17" s="74">
        <v>5</v>
      </c>
      <c r="H17" s="74">
        <v>9</v>
      </c>
      <c r="I17" s="74">
        <v>4</v>
      </c>
    </row>
    <row r="18" spans="1:9" ht="14.5" thickBot="1" x14ac:dyDescent="0.35">
      <c r="A18" s="73" t="s">
        <v>328</v>
      </c>
      <c r="B18" s="74">
        <v>5</v>
      </c>
      <c r="C18" s="74">
        <v>2</v>
      </c>
      <c r="D18" s="74">
        <v>2</v>
      </c>
      <c r="E18" s="74">
        <v>1</v>
      </c>
      <c r="F18" s="74">
        <v>1</v>
      </c>
      <c r="G18" s="74">
        <v>1</v>
      </c>
      <c r="H18" s="74">
        <v>1</v>
      </c>
      <c r="I18" s="74">
        <v>1</v>
      </c>
    </row>
    <row r="19" spans="1:9" ht="14.5" thickBot="1" x14ac:dyDescent="0.35">
      <c r="A19" s="73" t="s">
        <v>329</v>
      </c>
      <c r="B19" s="74">
        <v>0</v>
      </c>
      <c r="C19" s="74">
        <v>0</v>
      </c>
      <c r="D19" s="74">
        <v>0</v>
      </c>
      <c r="E19" s="74">
        <v>0</v>
      </c>
      <c r="F19" s="74">
        <v>0</v>
      </c>
      <c r="G19" s="74">
        <v>0</v>
      </c>
      <c r="H19" s="74">
        <v>0</v>
      </c>
      <c r="I19" s="74">
        <v>0</v>
      </c>
    </row>
    <row r="20" spans="1:9" ht="14.5" thickBot="1" x14ac:dyDescent="0.35">
      <c r="A20" s="73" t="s">
        <v>617</v>
      </c>
      <c r="B20" s="74">
        <v>820</v>
      </c>
      <c r="C20" s="74">
        <v>608</v>
      </c>
      <c r="D20" s="74">
        <v>630</v>
      </c>
      <c r="E20" s="74">
        <v>589</v>
      </c>
      <c r="F20" s="74">
        <v>608</v>
      </c>
      <c r="G20" s="74">
        <v>591</v>
      </c>
      <c r="H20" s="74">
        <v>533</v>
      </c>
      <c r="I20" s="74">
        <v>628</v>
      </c>
    </row>
    <row r="21" spans="1:9" ht="14.5" thickBot="1" x14ac:dyDescent="0.35">
      <c r="A21" s="73" t="s">
        <v>359</v>
      </c>
      <c r="B21" s="74">
        <v>742</v>
      </c>
      <c r="C21" s="74">
        <v>553</v>
      </c>
      <c r="D21" s="74">
        <v>565</v>
      </c>
      <c r="E21" s="74">
        <v>543</v>
      </c>
      <c r="F21" s="74">
        <v>549</v>
      </c>
      <c r="G21" s="74">
        <v>536</v>
      </c>
      <c r="H21" s="74">
        <v>490</v>
      </c>
      <c r="I21" s="74">
        <v>578</v>
      </c>
    </row>
    <row r="22" spans="1:9" ht="14.5" thickBot="1" x14ac:dyDescent="0.35">
      <c r="A22" s="73" t="s">
        <v>360</v>
      </c>
      <c r="B22" s="74">
        <v>17</v>
      </c>
      <c r="C22" s="74">
        <v>11</v>
      </c>
      <c r="D22" s="74">
        <v>9</v>
      </c>
      <c r="E22" s="74">
        <v>9</v>
      </c>
      <c r="F22" s="74">
        <v>12</v>
      </c>
      <c r="G22" s="74">
        <v>11</v>
      </c>
      <c r="H22" s="74">
        <v>9</v>
      </c>
      <c r="I22" s="74">
        <v>12</v>
      </c>
    </row>
    <row r="23" spans="1:9" ht="14.5" thickBot="1" x14ac:dyDescent="0.35">
      <c r="A23" s="73" t="s">
        <v>330</v>
      </c>
      <c r="B23" s="74">
        <v>28</v>
      </c>
      <c r="C23" s="74">
        <v>24</v>
      </c>
      <c r="D23" s="74">
        <v>25</v>
      </c>
      <c r="E23" s="74">
        <v>20</v>
      </c>
      <c r="F23" s="74">
        <v>26</v>
      </c>
      <c r="G23" s="74">
        <v>23</v>
      </c>
      <c r="H23" s="74">
        <v>18</v>
      </c>
      <c r="I23" s="74">
        <v>21</v>
      </c>
    </row>
    <row r="24" spans="1:9" ht="14.5" thickBot="1" x14ac:dyDescent="0.35">
      <c r="A24" s="73" t="s">
        <v>361</v>
      </c>
      <c r="B24" s="74" t="s">
        <v>57</v>
      </c>
      <c r="C24" s="74" t="s">
        <v>1057</v>
      </c>
      <c r="D24" s="74" t="s">
        <v>57</v>
      </c>
      <c r="E24" s="74" t="s">
        <v>1057</v>
      </c>
      <c r="F24" s="74" t="s">
        <v>1057</v>
      </c>
      <c r="G24" s="74" t="s">
        <v>1057</v>
      </c>
      <c r="H24" s="74" t="s">
        <v>1057</v>
      </c>
      <c r="I24" s="74" t="s">
        <v>57</v>
      </c>
    </row>
    <row r="25" spans="1:9" ht="14.5" thickBot="1" x14ac:dyDescent="0.35">
      <c r="A25" s="73" t="s">
        <v>331</v>
      </c>
      <c r="B25" s="74">
        <v>23</v>
      </c>
      <c r="C25" s="74">
        <v>16</v>
      </c>
      <c r="D25" s="74">
        <v>17</v>
      </c>
      <c r="E25" s="74">
        <v>13</v>
      </c>
      <c r="F25" s="74">
        <v>15</v>
      </c>
      <c r="G25" s="74">
        <v>16</v>
      </c>
      <c r="H25" s="74">
        <v>13</v>
      </c>
      <c r="I25" s="74">
        <v>13</v>
      </c>
    </row>
    <row r="26" spans="1:9" ht="14.5" thickBot="1" x14ac:dyDescent="0.35">
      <c r="A26" s="73" t="s">
        <v>332</v>
      </c>
      <c r="B26" s="74">
        <v>6</v>
      </c>
      <c r="C26" s="74">
        <v>2</v>
      </c>
      <c r="D26" s="74">
        <v>12</v>
      </c>
      <c r="E26" s="74">
        <v>2</v>
      </c>
      <c r="F26" s="74">
        <v>3</v>
      </c>
      <c r="G26" s="74">
        <v>3</v>
      </c>
      <c r="H26" s="74">
        <v>2</v>
      </c>
      <c r="I26" s="74">
        <v>2</v>
      </c>
    </row>
    <row r="27" spans="1:9" ht="14.5" thickBot="1" x14ac:dyDescent="0.35">
      <c r="A27" s="73" t="s">
        <v>333</v>
      </c>
      <c r="B27" s="74">
        <v>0</v>
      </c>
      <c r="C27" s="74">
        <v>0</v>
      </c>
      <c r="D27" s="74">
        <v>0</v>
      </c>
      <c r="E27" s="74">
        <v>0</v>
      </c>
      <c r="F27" s="74">
        <v>0</v>
      </c>
      <c r="G27" s="74">
        <v>0</v>
      </c>
      <c r="H27" s="74">
        <v>0</v>
      </c>
      <c r="I27" s="74">
        <v>0</v>
      </c>
    </row>
    <row r="28" spans="1:9" ht="14.5" thickBot="1" x14ac:dyDescent="0.35">
      <c r="A28" s="73" t="s">
        <v>334</v>
      </c>
      <c r="B28" s="74">
        <v>4</v>
      </c>
      <c r="C28" s="74">
        <v>3</v>
      </c>
      <c r="D28" s="74">
        <v>2</v>
      </c>
      <c r="E28" s="74">
        <v>1</v>
      </c>
      <c r="F28" s="74">
        <v>3</v>
      </c>
      <c r="G28" s="74">
        <v>1</v>
      </c>
      <c r="H28" s="74">
        <v>1</v>
      </c>
      <c r="I28" s="74">
        <v>2</v>
      </c>
    </row>
    <row r="29" spans="1:9" ht="14.5" thickBot="1" x14ac:dyDescent="0.35">
      <c r="A29" s="73" t="s">
        <v>362</v>
      </c>
      <c r="B29" s="74">
        <v>-2</v>
      </c>
      <c r="C29" s="74">
        <v>-6</v>
      </c>
      <c r="D29" s="74">
        <v>-1</v>
      </c>
      <c r="E29" s="74">
        <v>-1</v>
      </c>
      <c r="F29" s="74">
        <v>-3</v>
      </c>
      <c r="G29" s="74">
        <v>-1</v>
      </c>
      <c r="H29" s="140" t="s">
        <v>660</v>
      </c>
      <c r="I29" s="140" t="s">
        <v>1058</v>
      </c>
    </row>
    <row r="30" spans="1:9" x14ac:dyDescent="0.3">
      <c r="A30" s="3" t="s">
        <v>357</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D7E0"/>
  </sheetPr>
  <dimension ref="A1:G10"/>
  <sheetViews>
    <sheetView zoomScale="110" zoomScaleNormal="110" workbookViewId="0"/>
  </sheetViews>
  <sheetFormatPr defaultColWidth="9.1796875" defaultRowHeight="14" x14ac:dyDescent="0.3"/>
  <cols>
    <col min="1" max="16384" width="9.1796875" style="1"/>
  </cols>
  <sheetData>
    <row r="1" spans="1:7" ht="14.5" thickBot="1" x14ac:dyDescent="0.35">
      <c r="A1" s="7" t="s">
        <v>1039</v>
      </c>
    </row>
    <row r="2" spans="1:7" ht="14.5" thickBot="1" x14ac:dyDescent="0.35">
      <c r="A2" s="634" t="s">
        <v>0</v>
      </c>
      <c r="B2" s="619" t="s">
        <v>758</v>
      </c>
      <c r="C2" s="620"/>
      <c r="D2" s="625" t="s">
        <v>759</v>
      </c>
      <c r="E2" s="627"/>
      <c r="F2" s="625" t="s">
        <v>760</v>
      </c>
      <c r="G2" s="627"/>
    </row>
    <row r="3" spans="1:7" ht="42.5" thickBot="1" x14ac:dyDescent="0.35">
      <c r="A3" s="635"/>
      <c r="B3" s="410" t="s">
        <v>586</v>
      </c>
      <c r="C3" s="410" t="s">
        <v>587</v>
      </c>
      <c r="D3" s="410" t="s">
        <v>586</v>
      </c>
      <c r="E3" s="410" t="s">
        <v>587</v>
      </c>
      <c r="F3" s="410" t="s">
        <v>586</v>
      </c>
      <c r="G3" s="410" t="s">
        <v>587</v>
      </c>
    </row>
    <row r="4" spans="1:7" ht="14.5" thickBot="1" x14ac:dyDescent="0.35">
      <c r="A4" s="426">
        <v>2020</v>
      </c>
      <c r="B4" s="97">
        <v>2540</v>
      </c>
      <c r="C4" s="97">
        <v>1170</v>
      </c>
      <c r="D4" s="21">
        <v>661</v>
      </c>
      <c r="E4" s="21">
        <v>144</v>
      </c>
      <c r="F4" s="21">
        <v>661</v>
      </c>
      <c r="G4" s="21">
        <v>144</v>
      </c>
    </row>
    <row r="5" spans="1:7" ht="14.5" thickBot="1" x14ac:dyDescent="0.35">
      <c r="A5" s="426">
        <v>2021</v>
      </c>
      <c r="B5" s="97">
        <v>3840</v>
      </c>
      <c r="C5" s="97">
        <v>1510</v>
      </c>
      <c r="D5" s="97">
        <v>2177</v>
      </c>
      <c r="E5" s="21">
        <v>641</v>
      </c>
      <c r="F5" s="97">
        <v>2157</v>
      </c>
      <c r="G5" s="21">
        <v>606</v>
      </c>
    </row>
    <row r="6" spans="1:7" ht="14.5" thickBot="1" x14ac:dyDescent="0.35">
      <c r="A6" s="427">
        <v>2022</v>
      </c>
      <c r="B6" s="428">
        <v>3600</v>
      </c>
      <c r="C6" s="428">
        <v>2240</v>
      </c>
      <c r="D6" s="428">
        <v>2000</v>
      </c>
      <c r="E6" s="428">
        <v>1493</v>
      </c>
      <c r="F6" s="428">
        <v>1997</v>
      </c>
      <c r="G6" s="428">
        <v>1474</v>
      </c>
    </row>
    <row r="7" spans="1:7" ht="14.5" thickBot="1" x14ac:dyDescent="0.35">
      <c r="A7" s="426">
        <v>2023</v>
      </c>
      <c r="B7" s="97">
        <v>3220</v>
      </c>
      <c r="C7" s="97">
        <v>3040</v>
      </c>
      <c r="D7" s="97">
        <v>2000</v>
      </c>
      <c r="E7" s="97">
        <v>2070</v>
      </c>
      <c r="F7" s="97">
        <v>1997</v>
      </c>
      <c r="G7" s="97">
        <v>1963</v>
      </c>
    </row>
    <row r="8" spans="1:7" ht="14.5" thickBot="1" x14ac:dyDescent="0.35">
      <c r="A8" s="426">
        <v>2024</v>
      </c>
      <c r="B8" s="429">
        <v>2420</v>
      </c>
      <c r="C8" s="429">
        <v>5040</v>
      </c>
      <c r="D8" s="429">
        <v>1554</v>
      </c>
      <c r="E8" s="429">
        <v>2881</v>
      </c>
      <c r="F8" s="429">
        <v>1551</v>
      </c>
      <c r="G8" s="429">
        <v>2811</v>
      </c>
    </row>
    <row r="9" spans="1:7" ht="14.5" thickBot="1" x14ac:dyDescent="0.35">
      <c r="A9" s="426">
        <v>2025</v>
      </c>
      <c r="B9" s="97">
        <v>3110</v>
      </c>
      <c r="C9" s="97">
        <v>4735</v>
      </c>
      <c r="D9" s="97">
        <v>2121</v>
      </c>
      <c r="E9" s="97">
        <v>3720</v>
      </c>
      <c r="F9" s="97">
        <v>2118</v>
      </c>
      <c r="G9" s="97">
        <v>3712</v>
      </c>
    </row>
    <row r="10" spans="1:7" x14ac:dyDescent="0.3">
      <c r="A10" s="3" t="s">
        <v>461</v>
      </c>
    </row>
  </sheetData>
  <mergeCells count="4">
    <mergeCell ref="A2:A3"/>
    <mergeCell ref="B2:C2"/>
    <mergeCell ref="D2:E2"/>
    <mergeCell ref="F2:G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sheetPr>
  <dimension ref="A1:S204"/>
  <sheetViews>
    <sheetView zoomScaleNormal="100" workbookViewId="0"/>
  </sheetViews>
  <sheetFormatPr defaultColWidth="9.1796875" defaultRowHeight="14" x14ac:dyDescent="0.3"/>
  <cols>
    <col min="1" max="1" width="40.54296875" style="1" customWidth="1"/>
    <col min="2" max="2" width="32.1796875" style="1" customWidth="1"/>
    <col min="3" max="3" width="12" style="1" customWidth="1"/>
    <col min="4" max="4" width="18" style="1" customWidth="1"/>
    <col min="5" max="5" width="29.81640625" style="1" customWidth="1"/>
    <col min="6" max="6" width="12.7265625" style="1" customWidth="1"/>
    <col min="7" max="7" width="12.1796875" style="1" customWidth="1"/>
    <col min="8" max="8" width="13.26953125" style="1" customWidth="1"/>
    <col min="9" max="9" width="11.1796875" style="1" customWidth="1"/>
    <col min="10" max="10" width="16" style="1" customWidth="1"/>
    <col min="11" max="11" width="11.7265625" style="1" customWidth="1"/>
    <col min="12" max="12" width="9.1796875" style="1" customWidth="1"/>
    <col min="13" max="13" width="17.81640625" style="1" customWidth="1"/>
    <col min="14" max="14" width="14.54296875" style="1" customWidth="1"/>
    <col min="15" max="15" width="10.1796875" style="1" customWidth="1"/>
    <col min="16" max="16" width="23.7265625" style="1" bestFit="1" customWidth="1"/>
    <col min="17" max="19" width="7.7265625" style="1" bestFit="1" customWidth="1"/>
    <col min="20" max="20" width="7" style="1" bestFit="1" customWidth="1"/>
    <col min="21" max="22" width="6" style="1" bestFit="1" customWidth="1"/>
    <col min="23" max="16384" width="9.1796875" style="1"/>
  </cols>
  <sheetData>
    <row r="1" spans="1:16" ht="14.5" thickBot="1" x14ac:dyDescent="0.35">
      <c r="A1" s="473" t="s">
        <v>1140</v>
      </c>
      <c r="P1" s="12"/>
    </row>
    <row r="2" spans="1:16" ht="14.5" thickBot="1" x14ac:dyDescent="0.35">
      <c r="A2" s="634" t="s">
        <v>22</v>
      </c>
      <c r="B2" s="619" t="s">
        <v>373</v>
      </c>
      <c r="C2" s="657"/>
      <c r="D2" s="620"/>
      <c r="E2" s="619" t="s">
        <v>1112</v>
      </c>
      <c r="F2" s="657"/>
      <c r="G2" s="620"/>
      <c r="K2" s="12"/>
    </row>
    <row r="3" spans="1:16" ht="14.5" thickBot="1" x14ac:dyDescent="0.35">
      <c r="A3" s="635"/>
      <c r="B3" s="27" t="s">
        <v>8</v>
      </c>
      <c r="C3" s="27" t="s">
        <v>9</v>
      </c>
      <c r="D3" s="27" t="s">
        <v>10</v>
      </c>
      <c r="E3" s="27" t="s">
        <v>8</v>
      </c>
      <c r="F3" s="27" t="s">
        <v>9</v>
      </c>
      <c r="G3" s="27" t="s">
        <v>10</v>
      </c>
      <c r="K3" s="12"/>
    </row>
    <row r="4" spans="1:16" ht="14.5" thickBot="1" x14ac:dyDescent="0.35">
      <c r="A4" s="514" t="s">
        <v>588</v>
      </c>
      <c r="B4" s="515">
        <v>2760.2</v>
      </c>
      <c r="C4" s="515">
        <v>1468.5</v>
      </c>
      <c r="D4" s="515">
        <v>1291.7</v>
      </c>
      <c r="E4" s="515">
        <v>99.7</v>
      </c>
      <c r="F4" s="515">
        <v>100</v>
      </c>
      <c r="G4" s="515">
        <v>99.3</v>
      </c>
      <c r="K4" s="12"/>
    </row>
    <row r="5" spans="1:16" ht="14.5" thickBot="1" x14ac:dyDescent="0.35">
      <c r="A5" s="666" t="s">
        <v>374</v>
      </c>
      <c r="B5" s="667"/>
      <c r="C5" s="667"/>
      <c r="D5" s="667"/>
      <c r="E5" s="667"/>
      <c r="F5" s="667"/>
      <c r="G5" s="668"/>
      <c r="K5" s="12"/>
    </row>
    <row r="6" spans="1:16" ht="14.5" thickBot="1" x14ac:dyDescent="0.35">
      <c r="A6" s="516" t="s">
        <v>506</v>
      </c>
      <c r="B6" s="517">
        <v>16.5</v>
      </c>
      <c r="C6" s="517">
        <v>10.8</v>
      </c>
      <c r="D6" s="517">
        <v>5.7</v>
      </c>
      <c r="E6" s="518">
        <v>94.3</v>
      </c>
      <c r="F6" s="518">
        <v>97.3</v>
      </c>
      <c r="G6" s="518">
        <v>89.1</v>
      </c>
      <c r="K6" s="12"/>
    </row>
    <row r="7" spans="1:16" ht="14.5" thickBot="1" x14ac:dyDescent="0.35">
      <c r="A7" s="516" t="s">
        <v>507</v>
      </c>
      <c r="B7" s="517">
        <v>120.3</v>
      </c>
      <c r="C7" s="517">
        <v>74.2</v>
      </c>
      <c r="D7" s="517">
        <v>46.1</v>
      </c>
      <c r="E7" s="518">
        <v>96.3</v>
      </c>
      <c r="F7" s="518">
        <v>97.2</v>
      </c>
      <c r="G7" s="518">
        <v>94.9</v>
      </c>
      <c r="K7" s="12"/>
    </row>
    <row r="8" spans="1:16" ht="14.5" thickBot="1" x14ac:dyDescent="0.35">
      <c r="A8" s="516" t="s">
        <v>508</v>
      </c>
      <c r="B8" s="517">
        <v>239.6</v>
      </c>
      <c r="C8" s="517">
        <v>131.30000000000001</v>
      </c>
      <c r="D8" s="517">
        <v>108.3</v>
      </c>
      <c r="E8" s="518">
        <v>94.5</v>
      </c>
      <c r="F8" s="518">
        <v>94.9</v>
      </c>
      <c r="G8" s="518">
        <v>94.1</v>
      </c>
      <c r="K8" s="12"/>
    </row>
    <row r="9" spans="1:16" ht="14.5" thickBot="1" x14ac:dyDescent="0.35">
      <c r="A9" s="516" t="s">
        <v>382</v>
      </c>
      <c r="B9" s="517">
        <v>322.10000000000002</v>
      </c>
      <c r="C9" s="517">
        <v>176.6</v>
      </c>
      <c r="D9" s="517">
        <v>145.5</v>
      </c>
      <c r="E9" s="518">
        <v>96.4</v>
      </c>
      <c r="F9" s="518">
        <v>97.1</v>
      </c>
      <c r="G9" s="518">
        <v>95.6</v>
      </c>
      <c r="K9" s="12"/>
    </row>
    <row r="10" spans="1:16" ht="14.5" thickBot="1" x14ac:dyDescent="0.35">
      <c r="A10" s="516" t="s">
        <v>509</v>
      </c>
      <c r="B10" s="517">
        <v>369.2</v>
      </c>
      <c r="C10" s="517">
        <v>197</v>
      </c>
      <c r="D10" s="517">
        <v>172.2</v>
      </c>
      <c r="E10" s="518">
        <v>98.8</v>
      </c>
      <c r="F10" s="518">
        <v>98.1</v>
      </c>
      <c r="G10" s="518">
        <v>99.6</v>
      </c>
      <c r="K10" s="12"/>
    </row>
    <row r="11" spans="1:16" ht="14.5" thickBot="1" x14ac:dyDescent="0.35">
      <c r="A11" s="516" t="s">
        <v>510</v>
      </c>
      <c r="B11" s="517">
        <v>392.3</v>
      </c>
      <c r="C11" s="517">
        <v>207.8</v>
      </c>
      <c r="D11" s="517">
        <v>184.4</v>
      </c>
      <c r="E11" s="518">
        <v>98.6</v>
      </c>
      <c r="F11" s="518">
        <v>98.7</v>
      </c>
      <c r="G11" s="518">
        <v>98.4</v>
      </c>
      <c r="K11" s="12"/>
    </row>
    <row r="12" spans="1:16" ht="14.5" thickBot="1" x14ac:dyDescent="0.35">
      <c r="A12" s="516" t="s">
        <v>511</v>
      </c>
      <c r="B12" s="517">
        <v>418.3</v>
      </c>
      <c r="C12" s="517">
        <v>217</v>
      </c>
      <c r="D12" s="517">
        <v>201.3</v>
      </c>
      <c r="E12" s="518">
        <v>101.2</v>
      </c>
      <c r="F12" s="518">
        <v>100.8</v>
      </c>
      <c r="G12" s="518">
        <v>101.6</v>
      </c>
      <c r="K12" s="12"/>
    </row>
    <row r="13" spans="1:16" ht="14.5" thickBot="1" x14ac:dyDescent="0.35">
      <c r="A13" s="516" t="s">
        <v>512</v>
      </c>
      <c r="B13" s="517">
        <v>349.4</v>
      </c>
      <c r="C13" s="517">
        <v>178.7</v>
      </c>
      <c r="D13" s="517">
        <v>170.7</v>
      </c>
      <c r="E13" s="518">
        <v>104.9</v>
      </c>
      <c r="F13" s="518">
        <v>105</v>
      </c>
      <c r="G13" s="518">
        <v>104.7</v>
      </c>
      <c r="K13" s="12"/>
    </row>
    <row r="14" spans="1:16" ht="14.5" thickBot="1" x14ac:dyDescent="0.35">
      <c r="A14" s="516" t="s">
        <v>513</v>
      </c>
      <c r="B14" s="517">
        <v>282.2</v>
      </c>
      <c r="C14" s="517">
        <v>143.5</v>
      </c>
      <c r="D14" s="517">
        <v>138.69999999999999</v>
      </c>
      <c r="E14" s="518">
        <v>99.6</v>
      </c>
      <c r="F14" s="518">
        <v>100.7</v>
      </c>
      <c r="G14" s="518">
        <v>98.5</v>
      </c>
      <c r="K14" s="12"/>
    </row>
    <row r="15" spans="1:16" ht="14.5" thickBot="1" x14ac:dyDescent="0.35">
      <c r="A15" s="516" t="s">
        <v>514</v>
      </c>
      <c r="B15" s="517">
        <v>185.6</v>
      </c>
      <c r="C15" s="517">
        <v>96.3</v>
      </c>
      <c r="D15" s="517">
        <v>89.3</v>
      </c>
      <c r="E15" s="518">
        <v>104</v>
      </c>
      <c r="F15" s="518">
        <v>105.6</v>
      </c>
      <c r="G15" s="518">
        <v>102.3</v>
      </c>
      <c r="K15" s="12"/>
    </row>
    <row r="16" spans="1:16" ht="14.5" thickBot="1" x14ac:dyDescent="0.35">
      <c r="A16" s="516" t="s">
        <v>1141</v>
      </c>
      <c r="B16" s="517">
        <v>64.8</v>
      </c>
      <c r="C16" s="517">
        <v>35.299999999999997</v>
      </c>
      <c r="D16" s="517">
        <v>29.5</v>
      </c>
      <c r="E16" s="518">
        <v>110.8</v>
      </c>
      <c r="F16" s="518">
        <v>116.9</v>
      </c>
      <c r="G16" s="518">
        <v>104.2</v>
      </c>
      <c r="K16" s="12"/>
    </row>
    <row r="17" spans="1:16" ht="14.5" thickBot="1" x14ac:dyDescent="0.35">
      <c r="A17" s="669" t="s">
        <v>375</v>
      </c>
      <c r="B17" s="670"/>
      <c r="C17" s="670"/>
      <c r="D17" s="670"/>
      <c r="E17" s="670"/>
      <c r="F17" s="670"/>
      <c r="G17" s="671"/>
      <c r="K17" s="12"/>
    </row>
    <row r="18" spans="1:16" ht="14.5" thickBot="1" x14ac:dyDescent="0.35">
      <c r="A18" s="268" t="s">
        <v>463</v>
      </c>
      <c r="B18" s="31">
        <v>117.4</v>
      </c>
      <c r="C18" s="31">
        <v>71.2</v>
      </c>
      <c r="D18" s="31">
        <v>46.2</v>
      </c>
      <c r="E18" s="31">
        <v>95.8</v>
      </c>
      <c r="F18" s="31">
        <v>102.9</v>
      </c>
      <c r="G18" s="31">
        <v>86.5</v>
      </c>
      <c r="K18" s="12"/>
    </row>
    <row r="19" spans="1:16" ht="14.5" thickBot="1" x14ac:dyDescent="0.35">
      <c r="A19" s="268" t="s">
        <v>464</v>
      </c>
      <c r="B19" s="31">
        <v>532.4</v>
      </c>
      <c r="C19" s="31">
        <v>345.9</v>
      </c>
      <c r="D19" s="31">
        <v>186.5</v>
      </c>
      <c r="E19" s="31">
        <v>96.4</v>
      </c>
      <c r="F19" s="31">
        <v>96</v>
      </c>
      <c r="G19" s="31">
        <v>97.1</v>
      </c>
      <c r="K19" s="12"/>
    </row>
    <row r="20" spans="1:16" ht="14.5" thickBot="1" x14ac:dyDescent="0.35">
      <c r="A20" s="268" t="s">
        <v>465</v>
      </c>
      <c r="B20" s="31">
        <v>1242.5</v>
      </c>
      <c r="C20" s="31">
        <v>680.1</v>
      </c>
      <c r="D20" s="31">
        <v>562.4</v>
      </c>
      <c r="E20" s="31">
        <v>93.2</v>
      </c>
      <c r="F20" s="31">
        <v>90.1</v>
      </c>
      <c r="G20" s="31">
        <v>98.7</v>
      </c>
      <c r="K20" s="12"/>
    </row>
    <row r="21" spans="1:16" ht="14.5" thickBot="1" x14ac:dyDescent="0.35">
      <c r="A21" s="16" t="s">
        <v>228</v>
      </c>
      <c r="B21" s="31">
        <v>867.9</v>
      </c>
      <c r="C21" s="31">
        <v>371.3</v>
      </c>
      <c r="D21" s="31">
        <v>496.6</v>
      </c>
      <c r="E21" s="31">
        <v>96.8</v>
      </c>
      <c r="F21" s="31">
        <v>96.9</v>
      </c>
      <c r="G21" s="31">
        <v>96.8</v>
      </c>
      <c r="K21" s="12"/>
    </row>
    <row r="22" spans="1:16" x14ac:dyDescent="0.3">
      <c r="A22" s="9" t="s">
        <v>21</v>
      </c>
      <c r="P22" s="12"/>
    </row>
    <row r="23" spans="1:16" x14ac:dyDescent="0.3">
      <c r="A23" s="7"/>
      <c r="P23" s="12"/>
    </row>
    <row r="24" spans="1:16" x14ac:dyDescent="0.3">
      <c r="A24" s="7"/>
      <c r="F24" s="7"/>
    </row>
    <row r="25" spans="1:16" x14ac:dyDescent="0.3">
      <c r="A25" s="269" t="s">
        <v>1142</v>
      </c>
      <c r="F25" s="209"/>
      <c r="G25" s="209"/>
    </row>
    <row r="26" spans="1:16" x14ac:dyDescent="0.3">
      <c r="A26" s="165" t="s">
        <v>22</v>
      </c>
      <c r="B26" s="165" t="s">
        <v>8</v>
      </c>
      <c r="C26" s="165" t="s">
        <v>9</v>
      </c>
      <c r="D26" s="165" t="s">
        <v>10</v>
      </c>
      <c r="F26" s="210"/>
      <c r="G26" s="211"/>
    </row>
    <row r="27" spans="1:16" ht="14.5" thickBot="1" x14ac:dyDescent="0.35">
      <c r="A27" s="514" t="s">
        <v>619</v>
      </c>
      <c r="B27" s="519">
        <v>58.2</v>
      </c>
      <c r="C27" s="519">
        <v>63.9</v>
      </c>
      <c r="D27" s="519">
        <v>52.8</v>
      </c>
      <c r="F27" s="210"/>
      <c r="G27" s="211"/>
    </row>
    <row r="28" spans="1:16" ht="14.5" thickBot="1" x14ac:dyDescent="0.35">
      <c r="A28" s="514" t="s">
        <v>374</v>
      </c>
      <c r="B28" s="519"/>
      <c r="C28" s="519"/>
      <c r="D28" s="519"/>
      <c r="F28" s="210"/>
      <c r="G28" s="211"/>
    </row>
    <row r="29" spans="1:16" ht="14.5" thickBot="1" x14ac:dyDescent="0.35">
      <c r="A29" s="514" t="s">
        <v>620</v>
      </c>
      <c r="B29" s="519">
        <v>78.099999999999994</v>
      </c>
      <c r="C29" s="519">
        <v>82.4</v>
      </c>
      <c r="D29" s="519">
        <v>73.7</v>
      </c>
      <c r="F29" s="210"/>
      <c r="G29" s="211"/>
    </row>
    <row r="30" spans="1:16" ht="14.5" thickBot="1" x14ac:dyDescent="0.35">
      <c r="A30" s="514" t="s">
        <v>621</v>
      </c>
      <c r="B30" s="519">
        <v>72.3</v>
      </c>
      <c r="C30" s="519">
        <v>76.3</v>
      </c>
      <c r="D30" s="519">
        <v>68.3</v>
      </c>
      <c r="F30" s="212"/>
      <c r="G30" s="207"/>
    </row>
    <row r="31" spans="1:16" ht="14.5" thickBot="1" x14ac:dyDescent="0.35">
      <c r="A31" s="514" t="s">
        <v>622</v>
      </c>
      <c r="B31" s="519">
        <v>21.7</v>
      </c>
      <c r="C31" s="519">
        <v>26.2</v>
      </c>
      <c r="D31" s="519">
        <v>17</v>
      </c>
      <c r="F31" s="212"/>
      <c r="G31" s="207"/>
    </row>
    <row r="32" spans="1:16" ht="14.5" thickBot="1" x14ac:dyDescent="0.35">
      <c r="A32" s="514" t="s">
        <v>623</v>
      </c>
      <c r="B32" s="519">
        <v>74</v>
      </c>
      <c r="C32" s="519">
        <v>77.8</v>
      </c>
      <c r="D32" s="519">
        <v>70.2</v>
      </c>
      <c r="F32" s="212"/>
      <c r="G32" s="207"/>
    </row>
    <row r="33" spans="1:9" ht="14.5" thickBot="1" x14ac:dyDescent="0.35">
      <c r="A33" s="516" t="s">
        <v>624</v>
      </c>
      <c r="B33" s="517">
        <v>4.0999999999999996</v>
      </c>
      <c r="C33" s="517">
        <v>5.4</v>
      </c>
      <c r="D33" s="517">
        <v>2.7</v>
      </c>
      <c r="F33" s="212"/>
      <c r="G33" s="207"/>
    </row>
    <row r="34" spans="1:9" ht="14.5" thickBot="1" x14ac:dyDescent="0.35">
      <c r="A34" s="516" t="s">
        <v>625</v>
      </c>
      <c r="B34" s="517">
        <v>40.6</v>
      </c>
      <c r="C34" s="517">
        <v>48.5</v>
      </c>
      <c r="D34" s="517">
        <v>32.299999999999997</v>
      </c>
      <c r="F34" s="212"/>
      <c r="G34" s="207"/>
    </row>
    <row r="35" spans="1:9" ht="14.5" thickBot="1" x14ac:dyDescent="0.35">
      <c r="A35" s="516" t="s">
        <v>626</v>
      </c>
      <c r="B35" s="517">
        <v>76.099999999999994</v>
      </c>
      <c r="C35" s="517">
        <v>81.599999999999994</v>
      </c>
      <c r="D35" s="517">
        <v>70.400000000000006</v>
      </c>
      <c r="F35" s="212"/>
      <c r="G35" s="207"/>
    </row>
    <row r="36" spans="1:9" ht="14.5" thickBot="1" x14ac:dyDescent="0.35">
      <c r="A36" s="516" t="s">
        <v>627</v>
      </c>
      <c r="B36" s="517">
        <v>83.8</v>
      </c>
      <c r="C36" s="517">
        <v>90.8</v>
      </c>
      <c r="D36" s="517">
        <v>76.5</v>
      </c>
      <c r="F36" s="212"/>
      <c r="G36" s="207"/>
    </row>
    <row r="37" spans="1:9" ht="14.5" thickBot="1" x14ac:dyDescent="0.35">
      <c r="A37" s="516" t="s">
        <v>628</v>
      </c>
      <c r="B37" s="517">
        <v>86.6</v>
      </c>
      <c r="C37" s="517">
        <v>91.6</v>
      </c>
      <c r="D37" s="517">
        <v>81.5</v>
      </c>
      <c r="F37" s="212"/>
      <c r="G37" s="207"/>
    </row>
    <row r="38" spans="1:9" ht="14.5" thickBot="1" x14ac:dyDescent="0.35">
      <c r="A38" s="516" t="s">
        <v>629</v>
      </c>
      <c r="B38" s="517">
        <v>87.3</v>
      </c>
      <c r="C38" s="517">
        <v>89.3</v>
      </c>
      <c r="D38" s="517">
        <v>85.1</v>
      </c>
      <c r="F38" s="212"/>
      <c r="G38" s="207"/>
    </row>
    <row r="39" spans="1:9" ht="14.5" thickBot="1" x14ac:dyDescent="0.35">
      <c r="A39" s="516" t="s">
        <v>630</v>
      </c>
      <c r="B39" s="517">
        <v>89.7</v>
      </c>
      <c r="C39" s="517">
        <v>91</v>
      </c>
      <c r="D39" s="517">
        <v>88.3</v>
      </c>
      <c r="F39" s="212"/>
      <c r="G39" s="207"/>
    </row>
    <row r="40" spans="1:9" ht="14.5" thickBot="1" x14ac:dyDescent="0.35">
      <c r="A40" s="516" t="s">
        <v>631</v>
      </c>
      <c r="B40" s="517">
        <v>86.8</v>
      </c>
      <c r="C40" s="517">
        <v>88.9</v>
      </c>
      <c r="D40" s="517">
        <v>84.6</v>
      </c>
      <c r="F40" s="212"/>
      <c r="G40" s="207"/>
    </row>
    <row r="41" spans="1:9" ht="14.5" thickBot="1" x14ac:dyDescent="0.35">
      <c r="A41" s="516" t="s">
        <v>632</v>
      </c>
      <c r="B41" s="517">
        <v>80.400000000000006</v>
      </c>
      <c r="C41" s="517">
        <v>83.9</v>
      </c>
      <c r="D41" s="517">
        <v>76.900000000000006</v>
      </c>
      <c r="F41" s="206"/>
      <c r="G41" s="207"/>
    </row>
    <row r="42" spans="1:9" ht="14.5" thickBot="1" x14ac:dyDescent="0.35">
      <c r="A42" s="516" t="s">
        <v>633</v>
      </c>
      <c r="B42" s="517">
        <v>53</v>
      </c>
      <c r="C42" s="517">
        <v>58.2</v>
      </c>
      <c r="D42" s="517">
        <v>48.2</v>
      </c>
      <c r="F42" s="206"/>
      <c r="G42" s="207"/>
    </row>
    <row r="43" spans="1:9" ht="14.5" thickBot="1" x14ac:dyDescent="0.35">
      <c r="A43" s="516" t="s">
        <v>634</v>
      </c>
      <c r="B43" s="517">
        <v>6.6</v>
      </c>
      <c r="C43" s="517">
        <v>8.6999999999999993</v>
      </c>
      <c r="D43" s="517">
        <v>5.2</v>
      </c>
      <c r="F43" s="206"/>
      <c r="G43" s="207"/>
    </row>
    <row r="44" spans="1:9" x14ac:dyDescent="0.3">
      <c r="A44" s="9" t="s">
        <v>21</v>
      </c>
      <c r="F44" s="206"/>
      <c r="G44" s="207"/>
      <c r="H44" s="9"/>
    </row>
    <row r="45" spans="1:9" x14ac:dyDescent="0.3">
      <c r="F45" s="206"/>
      <c r="G45" s="207"/>
      <c r="H45" s="9"/>
    </row>
    <row r="46" spans="1:9" x14ac:dyDescent="0.3">
      <c r="A46" s="9"/>
      <c r="F46" s="206"/>
      <c r="G46" s="207"/>
      <c r="H46" s="207"/>
      <c r="I46" s="207"/>
    </row>
    <row r="47" spans="1:9" ht="14.5" thickBot="1" x14ac:dyDescent="0.35">
      <c r="A47" s="7" t="s">
        <v>1143</v>
      </c>
      <c r="F47" s="206"/>
      <c r="G47" s="207"/>
      <c r="H47" s="207"/>
      <c r="I47" s="207"/>
    </row>
    <row r="48" spans="1:9" ht="14.5" thickBot="1" x14ac:dyDescent="0.35">
      <c r="A48" s="501" t="s">
        <v>22</v>
      </c>
      <c r="B48" s="503" t="s">
        <v>8</v>
      </c>
      <c r="C48" s="503" t="s">
        <v>9</v>
      </c>
      <c r="D48" s="503" t="s">
        <v>10</v>
      </c>
      <c r="F48" s="206"/>
      <c r="G48" s="207"/>
      <c r="H48" s="207"/>
      <c r="I48" s="207"/>
    </row>
    <row r="49" spans="1:9" ht="14.5" thickBot="1" x14ac:dyDescent="0.35">
      <c r="A49" s="105" t="s">
        <v>635</v>
      </c>
      <c r="B49" s="519">
        <v>72.3</v>
      </c>
      <c r="C49" s="519">
        <v>76.3</v>
      </c>
      <c r="D49" s="519">
        <v>68.3</v>
      </c>
      <c r="F49" s="206"/>
      <c r="G49" s="207"/>
      <c r="H49" s="207"/>
      <c r="I49" s="207"/>
    </row>
    <row r="50" spans="1:9" ht="14.5" thickBot="1" x14ac:dyDescent="0.35">
      <c r="A50" s="106" t="s">
        <v>222</v>
      </c>
      <c r="B50" s="158">
        <v>16.100000000000001</v>
      </c>
      <c r="C50" s="158">
        <v>20.9</v>
      </c>
      <c r="D50" s="158">
        <v>11.2</v>
      </c>
      <c r="F50" s="206"/>
      <c r="G50" s="207"/>
      <c r="H50" s="207"/>
      <c r="I50" s="207"/>
    </row>
    <row r="51" spans="1:9" ht="14.5" thickBot="1" x14ac:dyDescent="0.35">
      <c r="A51" s="107" t="s">
        <v>223</v>
      </c>
      <c r="B51" s="158">
        <v>72</v>
      </c>
      <c r="C51" s="158">
        <v>78.599999999999994</v>
      </c>
      <c r="D51" s="158">
        <v>62</v>
      </c>
      <c r="F51" s="206"/>
      <c r="G51" s="207"/>
      <c r="H51" s="207"/>
      <c r="I51" s="207"/>
    </row>
    <row r="52" spans="1:9" ht="14.5" thickBot="1" x14ac:dyDescent="0.35">
      <c r="A52" s="6" t="s">
        <v>384</v>
      </c>
      <c r="B52" s="158">
        <v>81.900000000000006</v>
      </c>
      <c r="C52" s="158">
        <v>88.5</v>
      </c>
      <c r="D52" s="158">
        <v>72.900000000000006</v>
      </c>
      <c r="F52" s="206"/>
      <c r="G52" s="207"/>
      <c r="H52" s="207"/>
      <c r="I52" s="207"/>
    </row>
    <row r="53" spans="1:9" ht="14.5" thickBot="1" x14ac:dyDescent="0.35">
      <c r="A53" s="107" t="s">
        <v>376</v>
      </c>
      <c r="B53" s="158">
        <v>54.5</v>
      </c>
      <c r="C53" s="158">
        <v>56.7</v>
      </c>
      <c r="D53" s="158">
        <v>53</v>
      </c>
      <c r="F53" s="206"/>
      <c r="G53" s="207"/>
      <c r="H53" s="207"/>
      <c r="I53" s="207"/>
    </row>
    <row r="54" spans="1:9" ht="14.5" thickBot="1" x14ac:dyDescent="0.35">
      <c r="A54" s="107" t="s">
        <v>377</v>
      </c>
      <c r="B54" s="158">
        <v>83.7</v>
      </c>
      <c r="C54" s="158">
        <v>87.6</v>
      </c>
      <c r="D54" s="158">
        <v>79</v>
      </c>
      <c r="F54" s="206"/>
      <c r="G54" s="207"/>
      <c r="H54" s="207"/>
      <c r="I54" s="207"/>
    </row>
    <row r="55" spans="1:9" ht="14.5" thickBot="1" x14ac:dyDescent="0.35">
      <c r="A55" s="107" t="s">
        <v>227</v>
      </c>
      <c r="B55" s="158">
        <v>75.2</v>
      </c>
      <c r="C55" s="158">
        <v>90.3</v>
      </c>
      <c r="D55" s="158">
        <v>70.599999999999994</v>
      </c>
      <c r="F55" s="206"/>
      <c r="G55" s="207"/>
      <c r="H55" s="207"/>
      <c r="I55" s="207"/>
    </row>
    <row r="56" spans="1:9" ht="14.5" thickBot="1" x14ac:dyDescent="0.35">
      <c r="A56" s="107" t="s">
        <v>378</v>
      </c>
      <c r="B56" s="158">
        <v>70.8</v>
      </c>
      <c r="C56" s="158">
        <v>63.7</v>
      </c>
      <c r="D56" s="158">
        <v>75</v>
      </c>
      <c r="F56" s="206"/>
      <c r="G56" s="207"/>
      <c r="H56" s="207"/>
      <c r="I56" s="207"/>
    </row>
    <row r="57" spans="1:9" ht="14.5" thickBot="1" x14ac:dyDescent="0.35">
      <c r="A57" s="6" t="s">
        <v>379</v>
      </c>
      <c r="B57" s="158">
        <v>92.2</v>
      </c>
      <c r="C57" s="158">
        <v>94.2</v>
      </c>
      <c r="D57" s="158">
        <v>90.7</v>
      </c>
      <c r="F57" s="206"/>
      <c r="G57" s="207"/>
      <c r="H57" s="207"/>
      <c r="I57" s="207"/>
    </row>
    <row r="58" spans="1:9" ht="14.5" thickBot="1" x14ac:dyDescent="0.35">
      <c r="A58" s="6" t="s">
        <v>380</v>
      </c>
      <c r="B58" s="158">
        <v>94.4</v>
      </c>
      <c r="C58" s="158">
        <v>95.5</v>
      </c>
      <c r="D58" s="158">
        <v>93.5</v>
      </c>
      <c r="F58" s="206"/>
      <c r="G58" s="207"/>
      <c r="H58" s="207"/>
      <c r="I58" s="207"/>
    </row>
    <row r="59" spans="1:9" ht="14.5" thickBot="1" x14ac:dyDescent="0.35">
      <c r="A59" s="6" t="s">
        <v>576</v>
      </c>
      <c r="B59" s="158" t="s">
        <v>57</v>
      </c>
      <c r="C59" s="158" t="s">
        <v>57</v>
      </c>
      <c r="D59" s="158" t="s">
        <v>57</v>
      </c>
      <c r="F59" s="206"/>
      <c r="G59" s="207"/>
      <c r="H59" s="207"/>
      <c r="I59" s="207"/>
    </row>
    <row r="60" spans="1:9" x14ac:dyDescent="0.3">
      <c r="A60" s="9" t="s">
        <v>21</v>
      </c>
      <c r="B60" s="238"/>
      <c r="C60" s="238"/>
      <c r="D60" s="238"/>
      <c r="F60" s="206"/>
      <c r="G60" s="207"/>
      <c r="H60" s="207"/>
      <c r="I60" s="207"/>
    </row>
    <row r="61" spans="1:9" x14ac:dyDescent="0.3">
      <c r="F61" s="206"/>
      <c r="G61" s="207"/>
      <c r="H61" s="207"/>
      <c r="I61" s="207"/>
    </row>
    <row r="62" spans="1:9" x14ac:dyDescent="0.3">
      <c r="A62" s="9"/>
      <c r="F62" s="206"/>
      <c r="G62" s="207"/>
      <c r="H62" s="207"/>
      <c r="I62" s="207"/>
    </row>
    <row r="63" spans="1:9" ht="14.5" thickBot="1" x14ac:dyDescent="0.35">
      <c r="A63" s="12" t="s">
        <v>381</v>
      </c>
      <c r="F63" s="206"/>
      <c r="G63" s="207"/>
      <c r="H63" s="207"/>
      <c r="I63" s="207"/>
    </row>
    <row r="64" spans="1:9" ht="14.5" customHeight="1" thickBot="1" x14ac:dyDescent="0.35">
      <c r="A64" s="607" t="s">
        <v>504</v>
      </c>
      <c r="B64" s="663">
        <v>2024</v>
      </c>
      <c r="C64" s="664"/>
      <c r="D64" s="665"/>
      <c r="E64" s="663">
        <v>2025</v>
      </c>
      <c r="F64" s="664"/>
      <c r="G64" s="665"/>
    </row>
    <row r="65" spans="1:7" ht="42" customHeight="1" thickBot="1" x14ac:dyDescent="0.35">
      <c r="A65" s="609"/>
      <c r="B65" s="70" t="s">
        <v>589</v>
      </c>
      <c r="C65" s="70" t="s">
        <v>913</v>
      </c>
      <c r="D65" s="70" t="s">
        <v>590</v>
      </c>
      <c r="E65" s="70" t="s">
        <v>589</v>
      </c>
      <c r="F65" s="70" t="s">
        <v>1144</v>
      </c>
      <c r="G65" s="70" t="s">
        <v>590</v>
      </c>
    </row>
    <row r="66" spans="1:7" ht="14.5" thickBot="1" x14ac:dyDescent="0.35">
      <c r="A66" s="75" t="s">
        <v>352</v>
      </c>
      <c r="B66" s="101">
        <v>2393605</v>
      </c>
      <c r="C66" s="162">
        <v>99.8</v>
      </c>
      <c r="D66" s="162">
        <v>100</v>
      </c>
      <c r="E66" s="101">
        <v>2389634</v>
      </c>
      <c r="F66" s="162">
        <v>99.8</v>
      </c>
      <c r="G66" s="162">
        <v>100</v>
      </c>
    </row>
    <row r="67" spans="1:7" ht="14.5" thickBot="1" x14ac:dyDescent="0.35">
      <c r="A67" s="103" t="s">
        <v>473</v>
      </c>
      <c r="B67" s="100">
        <v>84295</v>
      </c>
      <c r="C67" s="163">
        <v>99.8</v>
      </c>
      <c r="D67" s="163">
        <v>3.5</v>
      </c>
      <c r="E67" s="100">
        <v>83511</v>
      </c>
      <c r="F67" s="163">
        <v>99.1</v>
      </c>
      <c r="G67" s="163">
        <v>3.5</v>
      </c>
    </row>
    <row r="68" spans="1:7" ht="14.5" thickBot="1" x14ac:dyDescent="0.35">
      <c r="A68" s="213" t="s">
        <v>1145</v>
      </c>
      <c r="B68" s="100">
        <v>62588</v>
      </c>
      <c r="C68" s="163">
        <v>98.7</v>
      </c>
      <c r="D68" s="163">
        <v>2.6</v>
      </c>
      <c r="E68" s="100">
        <v>62101</v>
      </c>
      <c r="F68" s="163">
        <v>99.2</v>
      </c>
      <c r="G68" s="163">
        <v>2.6</v>
      </c>
    </row>
    <row r="69" spans="1:7" ht="14.5" thickBot="1" x14ac:dyDescent="0.35">
      <c r="A69" s="103" t="s">
        <v>540</v>
      </c>
      <c r="B69" s="100">
        <v>498421</v>
      </c>
      <c r="C69" s="163">
        <v>97.9</v>
      </c>
      <c r="D69" s="163">
        <v>20.8</v>
      </c>
      <c r="E69" s="100">
        <v>489275</v>
      </c>
      <c r="F69" s="163">
        <v>98.2</v>
      </c>
      <c r="G69" s="163">
        <v>20.5</v>
      </c>
    </row>
    <row r="70" spans="1:7" ht="14.5" thickBot="1" x14ac:dyDescent="0.35">
      <c r="A70" s="103" t="s">
        <v>491</v>
      </c>
      <c r="B70" s="100">
        <v>169174</v>
      </c>
      <c r="C70" s="163">
        <v>101.9</v>
      </c>
      <c r="D70" s="163">
        <v>7.1</v>
      </c>
      <c r="E70" s="100">
        <v>167905</v>
      </c>
      <c r="F70" s="163">
        <v>99.2</v>
      </c>
      <c r="G70" s="163">
        <v>7</v>
      </c>
    </row>
    <row r="71" spans="1:7" ht="14.5" thickBot="1" x14ac:dyDescent="0.35">
      <c r="A71" s="103" t="s">
        <v>541</v>
      </c>
      <c r="B71" s="100">
        <v>355586</v>
      </c>
      <c r="C71" s="163">
        <v>99</v>
      </c>
      <c r="D71" s="163">
        <v>14.9</v>
      </c>
      <c r="E71" s="100">
        <v>354019</v>
      </c>
      <c r="F71" s="163">
        <v>99.6</v>
      </c>
      <c r="G71" s="163">
        <v>14.8</v>
      </c>
    </row>
    <row r="72" spans="1:7" ht="14.5" thickBot="1" x14ac:dyDescent="0.35">
      <c r="A72" s="103" t="s">
        <v>494</v>
      </c>
      <c r="B72" s="100">
        <v>156132</v>
      </c>
      <c r="C72" s="163">
        <v>97.9</v>
      </c>
      <c r="D72" s="163">
        <v>6.5</v>
      </c>
      <c r="E72" s="100">
        <v>155398</v>
      </c>
      <c r="F72" s="163">
        <v>99.5</v>
      </c>
      <c r="G72" s="163">
        <v>6.5</v>
      </c>
    </row>
    <row r="73" spans="1:7" ht="14.5" thickBot="1" x14ac:dyDescent="0.35">
      <c r="A73" s="103" t="s">
        <v>493</v>
      </c>
      <c r="B73" s="100">
        <v>62054</v>
      </c>
      <c r="C73" s="163">
        <v>102.2</v>
      </c>
      <c r="D73" s="163">
        <v>2.6</v>
      </c>
      <c r="E73" s="100">
        <v>62561</v>
      </c>
      <c r="F73" s="163">
        <v>100.8</v>
      </c>
      <c r="G73" s="163">
        <v>2.6</v>
      </c>
    </row>
    <row r="74" spans="1:7" ht="14.5" thickBot="1" x14ac:dyDescent="0.35">
      <c r="A74" s="103" t="s">
        <v>495</v>
      </c>
      <c r="B74" s="100">
        <v>87363</v>
      </c>
      <c r="C74" s="163">
        <v>100.9</v>
      </c>
      <c r="D74" s="163">
        <v>3.6</v>
      </c>
      <c r="E74" s="100">
        <v>86487</v>
      </c>
      <c r="F74" s="163">
        <v>99</v>
      </c>
      <c r="G74" s="163">
        <v>3.6</v>
      </c>
    </row>
    <row r="75" spans="1:7" ht="14.5" thickBot="1" x14ac:dyDescent="0.35">
      <c r="A75" s="103" t="s">
        <v>496</v>
      </c>
      <c r="B75" s="100">
        <v>39545</v>
      </c>
      <c r="C75" s="163">
        <v>100.1</v>
      </c>
      <c r="D75" s="163">
        <v>1.7</v>
      </c>
      <c r="E75" s="100">
        <v>39448</v>
      </c>
      <c r="F75" s="163">
        <v>99.8</v>
      </c>
      <c r="G75" s="163">
        <v>1.7</v>
      </c>
    </row>
    <row r="76" spans="1:7" ht="14.5" thickBot="1" x14ac:dyDescent="0.35">
      <c r="A76" s="103" t="s">
        <v>497</v>
      </c>
      <c r="B76" s="100">
        <v>23390</v>
      </c>
      <c r="C76" s="163">
        <v>94.7</v>
      </c>
      <c r="D76" s="163">
        <v>1</v>
      </c>
      <c r="E76" s="100">
        <v>23117</v>
      </c>
      <c r="F76" s="163">
        <v>98.8</v>
      </c>
      <c r="G76" s="163">
        <v>1</v>
      </c>
    </row>
    <row r="77" spans="1:7" ht="14.5" thickBot="1" x14ac:dyDescent="0.35">
      <c r="A77" s="103" t="s">
        <v>498</v>
      </c>
      <c r="B77" s="100">
        <v>124921</v>
      </c>
      <c r="C77" s="163">
        <v>99.2</v>
      </c>
      <c r="D77" s="163">
        <v>5.2</v>
      </c>
      <c r="E77" s="100">
        <v>124816</v>
      </c>
      <c r="F77" s="163">
        <v>99.9</v>
      </c>
      <c r="G77" s="163">
        <v>5.2</v>
      </c>
    </row>
    <row r="78" spans="1:7" ht="14.5" thickBot="1" x14ac:dyDescent="0.35">
      <c r="A78" s="103" t="s">
        <v>499</v>
      </c>
      <c r="B78" s="100">
        <v>153742</v>
      </c>
      <c r="C78" s="163">
        <v>102</v>
      </c>
      <c r="D78" s="163">
        <v>6.4</v>
      </c>
      <c r="E78" s="100">
        <v>153539</v>
      </c>
      <c r="F78" s="163">
        <v>99.9</v>
      </c>
      <c r="G78" s="163">
        <v>6.4</v>
      </c>
    </row>
    <row r="79" spans="1:7" ht="14.5" thickBot="1" x14ac:dyDescent="0.35">
      <c r="A79" s="103" t="s">
        <v>500</v>
      </c>
      <c r="B79" s="100">
        <v>153079</v>
      </c>
      <c r="C79" s="163">
        <v>100.5</v>
      </c>
      <c r="D79" s="163">
        <v>6.4</v>
      </c>
      <c r="E79" s="100">
        <v>153577</v>
      </c>
      <c r="F79" s="163">
        <v>100.3</v>
      </c>
      <c r="G79" s="163">
        <v>6.4</v>
      </c>
    </row>
    <row r="80" spans="1:7" ht="14.5" thickBot="1" x14ac:dyDescent="0.35">
      <c r="A80" s="103" t="s">
        <v>448</v>
      </c>
      <c r="B80" s="100">
        <v>185534</v>
      </c>
      <c r="C80" s="163">
        <v>101.6</v>
      </c>
      <c r="D80" s="163">
        <v>7.8</v>
      </c>
      <c r="E80" s="100">
        <v>189062</v>
      </c>
      <c r="F80" s="163">
        <v>101.9</v>
      </c>
      <c r="G80" s="163">
        <v>7.9</v>
      </c>
    </row>
    <row r="81" spans="1:16" ht="14.5" thickBot="1" x14ac:dyDescent="0.35">
      <c r="A81" s="103" t="s">
        <v>501</v>
      </c>
      <c r="B81" s="100">
        <v>181007</v>
      </c>
      <c r="C81" s="163">
        <v>101.8</v>
      </c>
      <c r="D81" s="163">
        <v>7.6</v>
      </c>
      <c r="E81" s="100">
        <v>186288</v>
      </c>
      <c r="F81" s="163">
        <v>102.9</v>
      </c>
      <c r="G81" s="163">
        <v>7.8</v>
      </c>
    </row>
    <row r="82" spans="1:16" ht="14.5" thickBot="1" x14ac:dyDescent="0.35">
      <c r="A82" s="103" t="s">
        <v>502</v>
      </c>
      <c r="B82" s="100">
        <v>52618</v>
      </c>
      <c r="C82" s="163">
        <v>98.4</v>
      </c>
      <c r="D82" s="163">
        <v>2.2000000000000002</v>
      </c>
      <c r="E82" s="100">
        <v>52114</v>
      </c>
      <c r="F82" s="163">
        <v>99</v>
      </c>
      <c r="G82" s="163">
        <v>2.2000000000000002</v>
      </c>
    </row>
    <row r="83" spans="1:16" ht="14.5" thickBot="1" x14ac:dyDescent="0.35">
      <c r="A83" s="103" t="s">
        <v>503</v>
      </c>
      <c r="B83" s="100">
        <v>66744</v>
      </c>
      <c r="C83" s="163">
        <v>100.3</v>
      </c>
      <c r="D83" s="163">
        <v>2.8</v>
      </c>
      <c r="E83" s="100">
        <v>68520</v>
      </c>
      <c r="F83" s="163">
        <v>102.7</v>
      </c>
      <c r="G83" s="163">
        <v>2.9</v>
      </c>
    </row>
    <row r="84" spans="1:16" x14ac:dyDescent="0.3">
      <c r="A84" s="164" t="s">
        <v>1146</v>
      </c>
      <c r="F84" s="206"/>
      <c r="G84" s="207"/>
      <c r="H84" s="207"/>
      <c r="I84" s="207"/>
    </row>
    <row r="85" spans="1:16" x14ac:dyDescent="0.3">
      <c r="A85" s="9"/>
      <c r="F85" s="206"/>
      <c r="G85" s="207"/>
      <c r="H85" s="207"/>
      <c r="I85" s="207"/>
    </row>
    <row r="86" spans="1:16" x14ac:dyDescent="0.3">
      <c r="A86" s="9"/>
      <c r="F86" s="206"/>
      <c r="G86" s="207"/>
      <c r="H86" s="207"/>
      <c r="I86" s="207"/>
    </row>
    <row r="87" spans="1:16" x14ac:dyDescent="0.3">
      <c r="A87" s="9"/>
      <c r="I87" s="215"/>
      <c r="J87" s="216"/>
      <c r="K87" s="217"/>
      <c r="L87" s="219"/>
      <c r="M87" s="216"/>
      <c r="N87" s="218"/>
      <c r="O87" s="219"/>
      <c r="P87" s="214"/>
    </row>
    <row r="88" spans="1:16" ht="14.5" thickBot="1" x14ac:dyDescent="0.35">
      <c r="A88" s="7" t="s">
        <v>1147</v>
      </c>
      <c r="I88" s="215"/>
      <c r="J88" s="216"/>
      <c r="K88" s="217"/>
      <c r="L88" s="219"/>
      <c r="M88" s="216"/>
      <c r="N88" s="218"/>
      <c r="O88" s="219"/>
      <c r="P88" s="214"/>
    </row>
    <row r="89" spans="1:16" ht="26.5" thickBot="1" x14ac:dyDescent="0.35">
      <c r="A89" s="270" t="s">
        <v>504</v>
      </c>
      <c r="B89" s="505" t="s">
        <v>548</v>
      </c>
      <c r="C89" s="70" t="s">
        <v>1144</v>
      </c>
      <c r="D89" s="505" t="s">
        <v>547</v>
      </c>
      <c r="E89" s="215"/>
      <c r="F89" s="216"/>
      <c r="G89" s="217"/>
      <c r="H89" s="219"/>
      <c r="I89" s="216"/>
      <c r="J89" s="218"/>
      <c r="K89" s="219"/>
      <c r="L89" s="214"/>
    </row>
    <row r="90" spans="1:16" ht="14.5" thickBot="1" x14ac:dyDescent="0.35">
      <c r="A90" s="271" t="s">
        <v>542</v>
      </c>
      <c r="B90" s="101">
        <v>19545</v>
      </c>
      <c r="C90" s="162">
        <v>84.2</v>
      </c>
      <c r="D90" s="162">
        <v>1</v>
      </c>
      <c r="E90" s="215"/>
      <c r="F90" s="216"/>
      <c r="G90" s="217"/>
      <c r="H90" s="219"/>
      <c r="I90" s="216"/>
      <c r="J90" s="218"/>
      <c r="K90" s="219"/>
      <c r="L90" s="214"/>
    </row>
    <row r="91" spans="1:16" ht="14.5" thickBot="1" x14ac:dyDescent="0.35">
      <c r="A91" s="273" t="s">
        <v>1148</v>
      </c>
      <c r="B91" s="100">
        <v>144</v>
      </c>
      <c r="C91" s="163">
        <v>83.5</v>
      </c>
      <c r="D91" s="163">
        <v>0.4</v>
      </c>
      <c r="E91" s="215"/>
      <c r="F91" s="216"/>
      <c r="G91" s="217"/>
      <c r="H91" s="219"/>
      <c r="I91" s="216"/>
      <c r="J91" s="218"/>
      <c r="K91" s="219"/>
    </row>
    <row r="92" spans="1:16" ht="14.5" thickBot="1" x14ac:dyDescent="0.35">
      <c r="A92" s="273" t="s">
        <v>543</v>
      </c>
      <c r="B92" s="100">
        <v>3125</v>
      </c>
      <c r="C92" s="163">
        <v>76.8</v>
      </c>
      <c r="D92" s="163">
        <v>0.8</v>
      </c>
      <c r="E92" s="215"/>
      <c r="F92" s="216"/>
      <c r="G92" s="217"/>
      <c r="H92" s="219"/>
      <c r="I92" s="216"/>
      <c r="J92" s="218"/>
      <c r="K92" s="219"/>
    </row>
    <row r="93" spans="1:16" ht="14.5" thickBot="1" x14ac:dyDescent="0.35">
      <c r="A93" s="273" t="s">
        <v>491</v>
      </c>
      <c r="B93" s="100">
        <v>281</v>
      </c>
      <c r="C93" s="163">
        <v>54</v>
      </c>
      <c r="D93" s="163">
        <v>0.2</v>
      </c>
      <c r="E93" s="215"/>
      <c r="F93" s="216"/>
      <c r="G93" s="217"/>
      <c r="H93" s="219"/>
      <c r="I93" s="216"/>
      <c r="J93" s="218"/>
      <c r="K93" s="219"/>
    </row>
    <row r="94" spans="1:16" ht="14.5" thickBot="1" x14ac:dyDescent="0.35">
      <c r="A94" s="273" t="s">
        <v>541</v>
      </c>
      <c r="B94" s="100">
        <v>2100</v>
      </c>
      <c r="C94" s="163">
        <v>95.8</v>
      </c>
      <c r="D94" s="163">
        <v>0.7</v>
      </c>
      <c r="E94" s="215"/>
      <c r="F94" s="216"/>
      <c r="G94" s="217"/>
      <c r="H94" s="219"/>
      <c r="I94" s="216"/>
      <c r="J94" s="218"/>
      <c r="K94" s="219"/>
    </row>
    <row r="95" spans="1:16" ht="14.5" thickBot="1" x14ac:dyDescent="0.35">
      <c r="A95" s="273" t="s">
        <v>1149</v>
      </c>
      <c r="B95" s="100">
        <v>1860</v>
      </c>
      <c r="C95" s="163">
        <v>62.7</v>
      </c>
      <c r="D95" s="163">
        <v>1.3</v>
      </c>
      <c r="E95" s="215"/>
      <c r="F95" s="216"/>
      <c r="G95" s="217"/>
      <c r="H95" s="219"/>
      <c r="I95" s="216"/>
      <c r="J95" s="218"/>
      <c r="K95" s="219"/>
    </row>
    <row r="96" spans="1:16" ht="14.5" thickBot="1" x14ac:dyDescent="0.35">
      <c r="A96" s="273" t="s">
        <v>493</v>
      </c>
      <c r="B96" s="100">
        <v>484</v>
      </c>
      <c r="C96" s="163">
        <v>87</v>
      </c>
      <c r="D96" s="163">
        <v>0.8</v>
      </c>
      <c r="E96" s="215"/>
      <c r="F96" s="216"/>
      <c r="G96" s="217"/>
      <c r="H96" s="219"/>
      <c r="I96" s="216"/>
      <c r="J96" s="218"/>
      <c r="K96" s="219"/>
    </row>
    <row r="97" spans="1:11" ht="14.5" thickBot="1" x14ac:dyDescent="0.35">
      <c r="A97" s="273" t="s">
        <v>1150</v>
      </c>
      <c r="B97" s="100">
        <v>331</v>
      </c>
      <c r="C97" s="163">
        <v>96.1</v>
      </c>
      <c r="D97" s="163">
        <v>0.5</v>
      </c>
      <c r="E97" s="215"/>
      <c r="F97" s="216"/>
      <c r="G97" s="217"/>
      <c r="H97" s="219"/>
      <c r="I97" s="216"/>
      <c r="J97" s="218"/>
      <c r="K97" s="219"/>
    </row>
    <row r="98" spans="1:11" ht="14.5" thickBot="1" x14ac:dyDescent="0.35">
      <c r="A98" s="273" t="s">
        <v>496</v>
      </c>
      <c r="B98" s="100">
        <v>678</v>
      </c>
      <c r="C98" s="163">
        <v>105.1</v>
      </c>
      <c r="D98" s="163">
        <v>2.1</v>
      </c>
      <c r="E98" s="215"/>
      <c r="F98" s="216"/>
      <c r="G98" s="217"/>
      <c r="H98" s="219"/>
      <c r="I98" s="216"/>
      <c r="J98" s="218"/>
      <c r="K98" s="219"/>
    </row>
    <row r="99" spans="1:11" ht="14.5" thickBot="1" x14ac:dyDescent="0.35">
      <c r="A99" s="273" t="s">
        <v>497</v>
      </c>
      <c r="B99" s="100">
        <v>67</v>
      </c>
      <c r="C99" s="163">
        <v>88.7</v>
      </c>
      <c r="D99" s="163">
        <v>0.3</v>
      </c>
      <c r="E99" s="215"/>
      <c r="F99" s="216"/>
      <c r="G99" s="217"/>
      <c r="H99" s="219"/>
      <c r="I99" s="216"/>
      <c r="J99" s="218"/>
      <c r="K99" s="219"/>
    </row>
    <row r="100" spans="1:11" ht="14.5" thickBot="1" x14ac:dyDescent="0.35">
      <c r="A100" s="273" t="s">
        <v>498</v>
      </c>
      <c r="B100" s="100">
        <v>388</v>
      </c>
      <c r="C100" s="163">
        <v>101.4</v>
      </c>
      <c r="D100" s="163">
        <v>0.3</v>
      </c>
      <c r="E100" s="215"/>
      <c r="F100" s="216"/>
      <c r="G100" s="217"/>
      <c r="H100" s="219"/>
      <c r="I100" s="216"/>
      <c r="J100" s="218"/>
      <c r="K100" s="219"/>
    </row>
    <row r="101" spans="1:11" ht="14.5" thickBot="1" x14ac:dyDescent="0.35">
      <c r="A101" s="273" t="s">
        <v>544</v>
      </c>
      <c r="B101" s="100">
        <v>260</v>
      </c>
      <c r="C101" s="163">
        <v>71.7</v>
      </c>
      <c r="D101" s="163">
        <v>0.3</v>
      </c>
      <c r="E101" s="220"/>
    </row>
    <row r="102" spans="1:11" ht="14.5" thickBot="1" x14ac:dyDescent="0.35">
      <c r="A102" s="276" t="s">
        <v>500</v>
      </c>
      <c r="B102" s="100">
        <v>7301</v>
      </c>
      <c r="C102" s="163">
        <v>93.1</v>
      </c>
      <c r="D102" s="163">
        <v>4.5</v>
      </c>
    </row>
    <row r="103" spans="1:11" ht="14.5" thickBot="1" x14ac:dyDescent="0.35">
      <c r="A103" s="273" t="s">
        <v>448</v>
      </c>
      <c r="B103" s="100">
        <v>288</v>
      </c>
      <c r="C103" s="163">
        <v>101.9</v>
      </c>
      <c r="D103" s="163">
        <v>0.2</v>
      </c>
    </row>
    <row r="104" spans="1:11" ht="14.5" thickBot="1" x14ac:dyDescent="0.35">
      <c r="A104" s="273" t="s">
        <v>501</v>
      </c>
      <c r="B104" s="100">
        <v>1869</v>
      </c>
      <c r="C104" s="163">
        <v>77.7</v>
      </c>
      <c r="D104" s="163">
        <v>1.1000000000000001</v>
      </c>
    </row>
    <row r="105" spans="1:11" ht="14.5" thickBot="1" x14ac:dyDescent="0.35">
      <c r="A105" s="273" t="s">
        <v>545</v>
      </c>
      <c r="B105" s="100">
        <v>126</v>
      </c>
      <c r="C105" s="163">
        <v>76.599999999999994</v>
      </c>
      <c r="D105" s="163">
        <v>0.5</v>
      </c>
    </row>
    <row r="106" spans="1:11" ht="14.5" thickBot="1" x14ac:dyDescent="0.35">
      <c r="A106" s="273" t="s">
        <v>546</v>
      </c>
      <c r="B106" s="100">
        <v>244</v>
      </c>
      <c r="C106" s="163">
        <v>107.6</v>
      </c>
      <c r="D106" s="163">
        <v>0.7</v>
      </c>
    </row>
    <row r="107" spans="1:11" x14ac:dyDescent="0.3">
      <c r="A107" s="164" t="s">
        <v>1151</v>
      </c>
      <c r="B107" s="185"/>
      <c r="C107" s="186"/>
    </row>
    <row r="108" spans="1:11" x14ac:dyDescent="0.3">
      <c r="A108" s="7"/>
    </row>
    <row r="109" spans="1:11" ht="14.5" thickBot="1" x14ac:dyDescent="0.35">
      <c r="A109" s="7" t="s">
        <v>1152</v>
      </c>
    </row>
    <row r="110" spans="1:11" ht="14.5" thickBot="1" x14ac:dyDescent="0.35">
      <c r="A110" s="277" t="s">
        <v>22</v>
      </c>
      <c r="B110" s="278" t="s">
        <v>8</v>
      </c>
      <c r="C110" s="278" t="s">
        <v>9</v>
      </c>
      <c r="D110" s="278" t="s">
        <v>10</v>
      </c>
    </row>
    <row r="111" spans="1:11" ht="14.5" thickBot="1" x14ac:dyDescent="0.35">
      <c r="A111" s="279" t="s">
        <v>8</v>
      </c>
      <c r="B111" s="98">
        <v>5.4</v>
      </c>
      <c r="C111" s="98">
        <v>5.0999999999999996</v>
      </c>
      <c r="D111" s="98">
        <v>5.8</v>
      </c>
    </row>
    <row r="112" spans="1:11" ht="14.5" thickBot="1" x14ac:dyDescent="0.35">
      <c r="A112" s="660" t="s">
        <v>374</v>
      </c>
      <c r="B112" s="661"/>
      <c r="C112" s="661"/>
      <c r="D112" s="662"/>
    </row>
    <row r="113" spans="1:4" ht="14.5" thickBot="1" x14ac:dyDescent="0.35">
      <c r="A113" s="280" t="s">
        <v>506</v>
      </c>
      <c r="B113" s="21">
        <v>32</v>
      </c>
      <c r="C113" s="21">
        <v>29.9</v>
      </c>
      <c r="D113" s="31">
        <v>35.9</v>
      </c>
    </row>
    <row r="114" spans="1:4" ht="14.5" thickBot="1" x14ac:dyDescent="0.35">
      <c r="A114" s="276" t="s">
        <v>507</v>
      </c>
      <c r="B114" s="21">
        <v>13.1</v>
      </c>
      <c r="C114" s="21">
        <v>13.9</v>
      </c>
      <c r="D114" s="31">
        <v>11.8</v>
      </c>
    </row>
    <row r="115" spans="1:4" ht="14.5" thickBot="1" x14ac:dyDescent="0.35">
      <c r="A115" s="276" t="s">
        <v>508</v>
      </c>
      <c r="B115" s="21">
        <v>8.5</v>
      </c>
      <c r="C115" s="21">
        <v>8.6999999999999993</v>
      </c>
      <c r="D115" s="31">
        <v>8.3000000000000007</v>
      </c>
    </row>
    <row r="116" spans="1:4" ht="14.5" thickBot="1" x14ac:dyDescent="0.35">
      <c r="A116" s="276" t="s">
        <v>382</v>
      </c>
      <c r="B116" s="21">
        <v>5.9</v>
      </c>
      <c r="C116" s="21">
        <v>5.0999999999999996</v>
      </c>
      <c r="D116" s="31">
        <v>6.8</v>
      </c>
    </row>
    <row r="117" spans="1:4" ht="14.5" thickBot="1" x14ac:dyDescent="0.35">
      <c r="A117" s="276" t="s">
        <v>509</v>
      </c>
      <c r="B117" s="21">
        <v>5.2</v>
      </c>
      <c r="C117" s="21">
        <v>4.0999999999999996</v>
      </c>
      <c r="D117" s="31">
        <v>6.5</v>
      </c>
    </row>
    <row r="118" spans="1:4" ht="14.5" thickBot="1" x14ac:dyDescent="0.35">
      <c r="A118" s="276" t="s">
        <v>510</v>
      </c>
      <c r="B118" s="21">
        <v>5.0999999999999996</v>
      </c>
      <c r="C118" s="21">
        <v>5.6</v>
      </c>
      <c r="D118" s="31">
        <v>4.5</v>
      </c>
    </row>
    <row r="119" spans="1:4" ht="14.5" thickBot="1" x14ac:dyDescent="0.35">
      <c r="A119" s="276" t="s">
        <v>511</v>
      </c>
      <c r="B119" s="21">
        <v>4.2</v>
      </c>
      <c r="C119" s="21">
        <v>3.9</v>
      </c>
      <c r="D119" s="31">
        <v>4.5</v>
      </c>
    </row>
    <row r="120" spans="1:4" ht="14.5" thickBot="1" x14ac:dyDescent="0.35">
      <c r="A120" s="276" t="s">
        <v>512</v>
      </c>
      <c r="B120" s="21">
        <v>3.4</v>
      </c>
      <c r="C120" s="21">
        <v>2.4</v>
      </c>
      <c r="D120" s="31">
        <v>4.4000000000000004</v>
      </c>
    </row>
    <row r="121" spans="1:4" ht="14.5" thickBot="1" x14ac:dyDescent="0.35">
      <c r="A121" s="276" t="s">
        <v>513</v>
      </c>
      <c r="B121" s="21">
        <v>4.8</v>
      </c>
      <c r="C121" s="21">
        <v>3.9</v>
      </c>
      <c r="D121" s="31">
        <v>5.7</v>
      </c>
    </row>
    <row r="122" spans="1:4" ht="14.5" thickBot="1" x14ac:dyDescent="0.35">
      <c r="A122" s="276" t="s">
        <v>514</v>
      </c>
      <c r="B122" s="21">
        <v>3.3</v>
      </c>
      <c r="C122" s="21">
        <v>2.2000000000000002</v>
      </c>
      <c r="D122" s="31">
        <v>4.5999999999999996</v>
      </c>
    </row>
    <row r="123" spans="1:4" ht="14.5" thickBot="1" x14ac:dyDescent="0.35">
      <c r="A123" s="276" t="s">
        <v>591</v>
      </c>
      <c r="B123" s="21">
        <v>1.6</v>
      </c>
      <c r="C123" s="21">
        <v>2.2999999999999998</v>
      </c>
      <c r="D123" s="31">
        <v>0.9</v>
      </c>
    </row>
    <row r="124" spans="1:4" ht="14.5" thickBot="1" x14ac:dyDescent="0.35">
      <c r="A124" s="660" t="s">
        <v>383</v>
      </c>
      <c r="B124" s="661"/>
      <c r="C124" s="661"/>
      <c r="D124" s="662"/>
    </row>
    <row r="125" spans="1:4" ht="14.5" thickBot="1" x14ac:dyDescent="0.35">
      <c r="A125" s="280" t="s">
        <v>222</v>
      </c>
      <c r="B125" s="31">
        <v>38.200000000000003</v>
      </c>
      <c r="C125" s="31">
        <v>34.200000000000003</v>
      </c>
      <c r="D125" s="31">
        <v>44.4</v>
      </c>
    </row>
    <row r="126" spans="1:4" ht="14.5" thickBot="1" x14ac:dyDescent="0.35">
      <c r="A126" s="280" t="s">
        <v>223</v>
      </c>
      <c r="B126" s="31">
        <v>7</v>
      </c>
      <c r="C126" s="31">
        <v>6.1</v>
      </c>
      <c r="D126" s="31">
        <v>8.6999999999999993</v>
      </c>
    </row>
    <row r="127" spans="1:4" ht="14.5" thickBot="1" x14ac:dyDescent="0.35">
      <c r="A127" s="280" t="s">
        <v>384</v>
      </c>
      <c r="B127" s="31">
        <v>5</v>
      </c>
      <c r="C127" s="31">
        <v>3.3</v>
      </c>
      <c r="D127" s="31">
        <v>7.7</v>
      </c>
    </row>
    <row r="128" spans="1:4" ht="14.5" thickBot="1" x14ac:dyDescent="0.35">
      <c r="A128" s="280" t="s">
        <v>376</v>
      </c>
      <c r="B128" s="31">
        <v>4.5999999999999996</v>
      </c>
      <c r="C128" s="31">
        <v>4.8</v>
      </c>
      <c r="D128" s="31">
        <v>4.4000000000000004</v>
      </c>
    </row>
    <row r="129" spans="1:4" ht="14.5" thickBot="1" x14ac:dyDescent="0.35">
      <c r="A129" s="280" t="s">
        <v>377</v>
      </c>
      <c r="B129" s="31">
        <v>3.6</v>
      </c>
      <c r="C129" s="31">
        <v>3</v>
      </c>
      <c r="D129" s="31">
        <v>4.5</v>
      </c>
    </row>
    <row r="130" spans="1:4" ht="14.5" thickBot="1" x14ac:dyDescent="0.35">
      <c r="A130" s="280" t="s">
        <v>227</v>
      </c>
      <c r="B130" s="31">
        <v>1.8</v>
      </c>
      <c r="C130" s="31">
        <v>4.0999999999999996</v>
      </c>
      <c r="D130" s="31">
        <v>0.8</v>
      </c>
    </row>
    <row r="131" spans="1:4" ht="14.5" thickBot="1" x14ac:dyDescent="0.35">
      <c r="A131" s="280" t="s">
        <v>378</v>
      </c>
      <c r="B131" s="31">
        <v>3.7</v>
      </c>
      <c r="C131" s="31">
        <v>3.6</v>
      </c>
      <c r="D131" s="31">
        <v>3.8</v>
      </c>
    </row>
    <row r="132" spans="1:4" ht="14.5" thickBot="1" x14ac:dyDescent="0.35">
      <c r="A132" s="280" t="s">
        <v>379</v>
      </c>
      <c r="B132" s="31">
        <v>2</v>
      </c>
      <c r="C132" s="31">
        <v>2.1</v>
      </c>
      <c r="D132" s="31">
        <v>1.9</v>
      </c>
    </row>
    <row r="133" spans="1:4" ht="14.5" thickBot="1" x14ac:dyDescent="0.35">
      <c r="A133" s="280" t="s">
        <v>380</v>
      </c>
      <c r="B133" s="31">
        <v>2.4</v>
      </c>
      <c r="C133" s="31">
        <v>0.3</v>
      </c>
      <c r="D133" s="31">
        <v>3.9</v>
      </c>
    </row>
    <row r="134" spans="1:4" ht="14.5" thickBot="1" x14ac:dyDescent="0.35">
      <c r="A134" s="280" t="s">
        <v>576</v>
      </c>
      <c r="B134" s="31" t="s">
        <v>914</v>
      </c>
      <c r="C134" s="31" t="s">
        <v>914</v>
      </c>
      <c r="D134" s="31" t="s">
        <v>914</v>
      </c>
    </row>
    <row r="135" spans="1:4" x14ac:dyDescent="0.3">
      <c r="A135" s="242" t="s">
        <v>21</v>
      </c>
    </row>
    <row r="136" spans="1:4" x14ac:dyDescent="0.3">
      <c r="A136" s="7"/>
    </row>
    <row r="137" spans="1:4" x14ac:dyDescent="0.3">
      <c r="A137" s="474" t="s">
        <v>1225</v>
      </c>
    </row>
    <row r="138" spans="1:4" x14ac:dyDescent="0.3">
      <c r="A138" s="7"/>
    </row>
    <row r="139" spans="1:4" x14ac:dyDescent="0.3">
      <c r="A139" s="7"/>
    </row>
    <row r="140" spans="1:4" x14ac:dyDescent="0.3">
      <c r="A140" s="7"/>
    </row>
    <row r="141" spans="1:4" x14ac:dyDescent="0.3">
      <c r="A141" s="7"/>
    </row>
    <row r="142" spans="1:4" x14ac:dyDescent="0.3">
      <c r="A142" s="7"/>
    </row>
    <row r="143" spans="1:4" x14ac:dyDescent="0.3">
      <c r="A143" s="7"/>
    </row>
    <row r="144" spans="1:4" x14ac:dyDescent="0.3">
      <c r="A144" s="7"/>
    </row>
    <row r="145" spans="1:1" x14ac:dyDescent="0.3">
      <c r="A145" s="7"/>
    </row>
    <row r="146" spans="1:1" x14ac:dyDescent="0.3">
      <c r="A146" s="7"/>
    </row>
    <row r="147" spans="1:1" x14ac:dyDescent="0.3">
      <c r="A147" s="7"/>
    </row>
    <row r="148" spans="1:1" x14ac:dyDescent="0.3">
      <c r="A148" s="7"/>
    </row>
    <row r="149" spans="1:1" x14ac:dyDescent="0.3">
      <c r="A149" s="7"/>
    </row>
    <row r="150" spans="1:1" x14ac:dyDescent="0.3">
      <c r="A150" s="7"/>
    </row>
    <row r="151" spans="1:1" x14ac:dyDescent="0.3">
      <c r="A151" s="7"/>
    </row>
    <row r="152" spans="1:1" x14ac:dyDescent="0.3">
      <c r="A152" s="7"/>
    </row>
    <row r="153" spans="1:1" x14ac:dyDescent="0.3">
      <c r="A153" s="7"/>
    </row>
    <row r="154" spans="1:1" x14ac:dyDescent="0.3">
      <c r="A154" s="7"/>
    </row>
    <row r="155" spans="1:1" x14ac:dyDescent="0.3">
      <c r="A155" s="59" t="s">
        <v>521</v>
      </c>
    </row>
    <row r="156" spans="1:1" x14ac:dyDescent="0.3">
      <c r="A156" s="68" t="s">
        <v>244</v>
      </c>
    </row>
    <row r="157" spans="1:1" ht="156" customHeight="1" x14ac:dyDescent="0.3">
      <c r="A157" s="475" t="s">
        <v>746</v>
      </c>
    </row>
    <row r="160" spans="1:1" ht="14.5" thickBot="1" x14ac:dyDescent="0.35">
      <c r="A160" s="7" t="s">
        <v>1166</v>
      </c>
    </row>
    <row r="161" spans="1:7" ht="14.5" thickBot="1" x14ac:dyDescent="0.35">
      <c r="A161" s="502" t="s">
        <v>22</v>
      </c>
      <c r="B161" s="504" t="s">
        <v>910</v>
      </c>
    </row>
    <row r="162" spans="1:7" ht="14.5" thickBot="1" x14ac:dyDescent="0.35">
      <c r="A162" s="287" t="s">
        <v>1180</v>
      </c>
      <c r="B162" s="101">
        <v>8619</v>
      </c>
    </row>
    <row r="163" spans="1:7" ht="14.5" thickBot="1" x14ac:dyDescent="0.35">
      <c r="A163" s="30" t="s">
        <v>657</v>
      </c>
      <c r="B163" s="274"/>
    </row>
    <row r="164" spans="1:7" ht="42.5" thickBot="1" x14ac:dyDescent="0.35">
      <c r="A164" s="30" t="s">
        <v>386</v>
      </c>
      <c r="B164" s="275">
        <v>1793</v>
      </c>
    </row>
    <row r="165" spans="1:7" ht="28.5" thickBot="1" x14ac:dyDescent="0.35">
      <c r="A165" s="30" t="s">
        <v>387</v>
      </c>
      <c r="B165" s="275">
        <v>4436</v>
      </c>
    </row>
    <row r="166" spans="1:7" ht="28.5" thickBot="1" x14ac:dyDescent="0.35">
      <c r="A166" s="30" t="s">
        <v>388</v>
      </c>
      <c r="B166" s="274">
        <v>777</v>
      </c>
    </row>
    <row r="167" spans="1:7" ht="28" x14ac:dyDescent="0.3">
      <c r="A167" s="343" t="s">
        <v>1167</v>
      </c>
      <c r="B167" s="520">
        <v>61</v>
      </c>
    </row>
    <row r="168" spans="1:7" ht="28.5" thickBot="1" x14ac:dyDescent="0.35">
      <c r="A168" s="538" t="s">
        <v>389</v>
      </c>
      <c r="B168" s="539">
        <v>401</v>
      </c>
    </row>
    <row r="169" spans="1:7" ht="42.5" thickBot="1" x14ac:dyDescent="0.35">
      <c r="A169" s="30" t="s">
        <v>390</v>
      </c>
      <c r="B169" s="275">
        <v>1151</v>
      </c>
    </row>
    <row r="170" spans="1:7" x14ac:dyDescent="0.3">
      <c r="A170" s="9" t="s">
        <v>244</v>
      </c>
      <c r="D170" s="281"/>
      <c r="E170" s="282"/>
    </row>
    <row r="171" spans="1:7" s="12" customFormat="1" x14ac:dyDescent="0.3">
      <c r="A171" s="178"/>
      <c r="B171" s="484"/>
    </row>
    <row r="172" spans="1:7" s="12" customFormat="1" ht="14.5" thickBot="1" x14ac:dyDescent="0.35">
      <c r="A172" s="495" t="s">
        <v>1029</v>
      </c>
      <c r="B172" s="484"/>
    </row>
    <row r="173" spans="1:7" s="12" customFormat="1" ht="14.5" thickBot="1" x14ac:dyDescent="0.35">
      <c r="A173" s="488">
        <v>2025</v>
      </c>
      <c r="B173" s="489" t="s">
        <v>1030</v>
      </c>
      <c r="C173" s="490" t="s">
        <v>1031</v>
      </c>
      <c r="D173" s="490" t="s">
        <v>1032</v>
      </c>
      <c r="E173" s="490" t="s">
        <v>1033</v>
      </c>
      <c r="F173" s="490" t="s">
        <v>1034</v>
      </c>
      <c r="G173" s="485" t="s">
        <v>1037</v>
      </c>
    </row>
    <row r="174" spans="1:7" s="12" customFormat="1" ht="14.5" thickBot="1" x14ac:dyDescent="0.35">
      <c r="A174" s="491" t="s">
        <v>1035</v>
      </c>
      <c r="B174" s="493">
        <v>229</v>
      </c>
      <c r="C174" s="493">
        <v>95</v>
      </c>
      <c r="D174" s="493">
        <v>237</v>
      </c>
      <c r="E174" s="493">
        <v>11</v>
      </c>
      <c r="F174" s="493">
        <v>320</v>
      </c>
      <c r="G174" s="493">
        <v>892</v>
      </c>
    </row>
    <row r="175" spans="1:7" s="12" customFormat="1" ht="14.5" thickBot="1" x14ac:dyDescent="0.35">
      <c r="A175" s="491" t="s">
        <v>1038</v>
      </c>
      <c r="B175" s="496">
        <v>9.5000000000000001E-2</v>
      </c>
      <c r="C175" s="496">
        <v>4.5999999999999999E-2</v>
      </c>
      <c r="D175" s="496">
        <v>0.221</v>
      </c>
      <c r="E175" s="496">
        <v>0.123</v>
      </c>
      <c r="F175" s="496">
        <v>0.16600000000000001</v>
      </c>
      <c r="G175" s="492"/>
    </row>
    <row r="176" spans="1:7" s="12" customFormat="1" ht="14.5" thickBot="1" x14ac:dyDescent="0.35">
      <c r="A176" s="491" t="s">
        <v>1036</v>
      </c>
      <c r="B176" s="100">
        <v>51892</v>
      </c>
      <c r="C176" s="100">
        <v>2926</v>
      </c>
      <c r="D176" s="100">
        <v>56504</v>
      </c>
      <c r="E176" s="100">
        <v>34166</v>
      </c>
      <c r="F176" s="100">
        <v>12069</v>
      </c>
      <c r="G176" s="492"/>
    </row>
    <row r="177" spans="1:19" s="12" customFormat="1" ht="14.5" x14ac:dyDescent="0.35">
      <c r="A177" s="494"/>
      <c r="B177"/>
      <c r="C177"/>
      <c r="D177"/>
      <c r="E177"/>
      <c r="F177"/>
      <c r="G177"/>
    </row>
    <row r="179" spans="1:19" ht="15" thickBot="1" x14ac:dyDescent="0.4">
      <c r="A179" s="7" t="s">
        <v>1168</v>
      </c>
      <c r="B179"/>
      <c r="C179"/>
      <c r="D179"/>
      <c r="E179"/>
      <c r="F179"/>
      <c r="G179"/>
      <c r="H179"/>
      <c r="I179" s="109" t="s">
        <v>638</v>
      </c>
      <c r="O179"/>
      <c r="P179"/>
      <c r="Q179"/>
      <c r="R179"/>
      <c r="S179"/>
    </row>
    <row r="180" spans="1:19" ht="17.25" customHeight="1" thickBot="1" x14ac:dyDescent="0.35">
      <c r="A180" s="601" t="s">
        <v>563</v>
      </c>
      <c r="B180" s="607" t="s">
        <v>393</v>
      </c>
      <c r="C180" s="604" t="s">
        <v>204</v>
      </c>
      <c r="D180" s="605"/>
      <c r="E180" s="605"/>
      <c r="F180" s="605"/>
      <c r="G180" s="605"/>
      <c r="H180" s="605"/>
      <c r="I180" s="606"/>
    </row>
    <row r="181" spans="1:19" ht="17.25" customHeight="1" x14ac:dyDescent="0.3">
      <c r="A181" s="602"/>
      <c r="B181" s="608"/>
      <c r="C181" s="607" t="s">
        <v>636</v>
      </c>
      <c r="D181" s="658" t="s">
        <v>385</v>
      </c>
      <c r="E181" s="659"/>
      <c r="F181" s="607" t="s">
        <v>637</v>
      </c>
      <c r="G181" s="658" t="s">
        <v>385</v>
      </c>
      <c r="H181" s="659"/>
      <c r="I181" s="607" t="s">
        <v>661</v>
      </c>
    </row>
    <row r="182" spans="1:19" ht="52.5" thickBot="1" x14ac:dyDescent="0.35">
      <c r="A182" s="603"/>
      <c r="B182" s="609"/>
      <c r="C182" s="609"/>
      <c r="D182" s="284" t="s">
        <v>394</v>
      </c>
      <c r="E182" s="284" t="s">
        <v>395</v>
      </c>
      <c r="F182" s="609"/>
      <c r="G182" s="70" t="s">
        <v>396</v>
      </c>
      <c r="H182" s="70" t="s">
        <v>397</v>
      </c>
      <c r="I182" s="609"/>
    </row>
    <row r="183" spans="1:19" ht="14.5" thickBot="1" x14ac:dyDescent="0.35">
      <c r="A183" s="466" t="s">
        <v>911</v>
      </c>
      <c r="B183" s="467">
        <v>2385</v>
      </c>
      <c r="C183" s="467">
        <v>1720</v>
      </c>
      <c r="D183" s="467">
        <v>1490</v>
      </c>
      <c r="E183" s="468">
        <v>215</v>
      </c>
      <c r="F183" s="468">
        <v>668</v>
      </c>
      <c r="G183" s="468">
        <v>607</v>
      </c>
      <c r="H183" s="468">
        <v>13</v>
      </c>
      <c r="I183" s="468">
        <v>-3</v>
      </c>
    </row>
    <row r="184" spans="1:19" ht="14.5" thickBot="1" x14ac:dyDescent="0.35">
      <c r="A184" s="285" t="s">
        <v>398</v>
      </c>
      <c r="B184" s="469">
        <v>1940</v>
      </c>
      <c r="C184" s="469">
        <v>1402</v>
      </c>
      <c r="D184" s="470">
        <v>1217</v>
      </c>
      <c r="E184" s="470">
        <v>179</v>
      </c>
      <c r="F184" s="470">
        <v>538</v>
      </c>
      <c r="G184" s="470">
        <v>490</v>
      </c>
      <c r="H184" s="470">
        <v>8</v>
      </c>
      <c r="I184" s="470">
        <v>-1</v>
      </c>
    </row>
    <row r="185" spans="1:19" ht="14.5" thickBot="1" x14ac:dyDescent="0.35">
      <c r="A185" s="285" t="s">
        <v>391</v>
      </c>
      <c r="B185" s="469">
        <v>2557</v>
      </c>
      <c r="C185" s="469">
        <v>1690</v>
      </c>
      <c r="D185" s="469">
        <v>1287</v>
      </c>
      <c r="E185" s="470">
        <v>394</v>
      </c>
      <c r="F185" s="470">
        <v>866</v>
      </c>
      <c r="G185" s="470">
        <v>653</v>
      </c>
      <c r="H185" s="470">
        <v>31</v>
      </c>
      <c r="I185" s="470" t="s">
        <v>57</v>
      </c>
    </row>
    <row r="186" spans="1:19" ht="14.5" thickBot="1" x14ac:dyDescent="0.35">
      <c r="A186" s="285" t="s">
        <v>337</v>
      </c>
      <c r="B186" s="469">
        <v>2394</v>
      </c>
      <c r="C186" s="469">
        <v>1712</v>
      </c>
      <c r="D186" s="469">
        <v>1468</v>
      </c>
      <c r="E186" s="470">
        <v>235</v>
      </c>
      <c r="F186" s="470">
        <v>683</v>
      </c>
      <c r="G186" s="470">
        <v>611</v>
      </c>
      <c r="H186" s="470">
        <v>15</v>
      </c>
      <c r="I186" s="470" t="s">
        <v>1055</v>
      </c>
    </row>
    <row r="187" spans="1:19" ht="14.5" thickBot="1" x14ac:dyDescent="0.35">
      <c r="A187" s="285" t="s">
        <v>399</v>
      </c>
      <c r="B187" s="469">
        <v>3750</v>
      </c>
      <c r="C187" s="469">
        <v>2646</v>
      </c>
      <c r="D187" s="469">
        <v>2244</v>
      </c>
      <c r="E187" s="470">
        <v>350</v>
      </c>
      <c r="F187" s="470">
        <v>1104</v>
      </c>
      <c r="G187" s="470">
        <v>945</v>
      </c>
      <c r="H187" s="470">
        <v>45</v>
      </c>
      <c r="I187" s="470" t="s">
        <v>57</v>
      </c>
    </row>
    <row r="188" spans="1:19" ht="14.5" thickBot="1" x14ac:dyDescent="0.35">
      <c r="A188" s="285" t="s">
        <v>400</v>
      </c>
      <c r="B188" s="469">
        <v>2154</v>
      </c>
      <c r="C188" s="469">
        <v>1544</v>
      </c>
      <c r="D188" s="469">
        <v>1299</v>
      </c>
      <c r="E188" s="470">
        <v>224</v>
      </c>
      <c r="F188" s="470">
        <v>641</v>
      </c>
      <c r="G188" s="470">
        <v>556</v>
      </c>
      <c r="H188" s="470">
        <v>26</v>
      </c>
      <c r="I188" s="470">
        <v>-31</v>
      </c>
    </row>
    <row r="189" spans="1:19" ht="14.5" thickBot="1" x14ac:dyDescent="0.35">
      <c r="A189" s="285" t="s">
        <v>338</v>
      </c>
      <c r="B189" s="469">
        <v>1871</v>
      </c>
      <c r="C189" s="469">
        <v>1357</v>
      </c>
      <c r="D189" s="470">
        <v>1184</v>
      </c>
      <c r="E189" s="470">
        <v>166</v>
      </c>
      <c r="F189" s="470">
        <v>515</v>
      </c>
      <c r="G189" s="470">
        <v>473</v>
      </c>
      <c r="H189" s="470">
        <v>4</v>
      </c>
      <c r="I189" s="470" t="s">
        <v>1055</v>
      </c>
    </row>
    <row r="190" spans="1:19" ht="14.5" thickBot="1" x14ac:dyDescent="0.35">
      <c r="A190" s="285" t="s">
        <v>401</v>
      </c>
      <c r="B190" s="469">
        <v>2234</v>
      </c>
      <c r="C190" s="469">
        <v>1619</v>
      </c>
      <c r="D190" s="469">
        <v>1417</v>
      </c>
      <c r="E190" s="470">
        <v>185</v>
      </c>
      <c r="F190" s="470">
        <v>615</v>
      </c>
      <c r="G190" s="470">
        <v>569</v>
      </c>
      <c r="H190" s="470">
        <v>6</v>
      </c>
      <c r="I190" s="470" t="s">
        <v>1055</v>
      </c>
    </row>
    <row r="191" spans="1:19" ht="14.5" thickBot="1" x14ac:dyDescent="0.35">
      <c r="A191" s="285" t="s">
        <v>392</v>
      </c>
      <c r="B191" s="469">
        <v>2192</v>
      </c>
      <c r="C191" s="469">
        <v>1577</v>
      </c>
      <c r="D191" s="469">
        <v>1364</v>
      </c>
      <c r="E191" s="470">
        <v>203</v>
      </c>
      <c r="F191" s="470">
        <v>622</v>
      </c>
      <c r="G191" s="470">
        <v>561</v>
      </c>
      <c r="H191" s="470">
        <v>14</v>
      </c>
      <c r="I191" s="470">
        <v>-7</v>
      </c>
    </row>
    <row r="192" spans="1:19" ht="14.5" thickBot="1" x14ac:dyDescent="0.35">
      <c r="A192" s="285" t="s">
        <v>402</v>
      </c>
      <c r="B192" s="469">
        <v>1428</v>
      </c>
      <c r="C192" s="470">
        <v>1048</v>
      </c>
      <c r="D192" s="470">
        <v>932</v>
      </c>
      <c r="E192" s="470">
        <v>115</v>
      </c>
      <c r="F192" s="470">
        <v>382</v>
      </c>
      <c r="G192" s="470">
        <v>365</v>
      </c>
      <c r="H192" s="470">
        <v>2</v>
      </c>
      <c r="I192" s="470">
        <v>-2</v>
      </c>
    </row>
    <row r="193" spans="1:9" ht="14.5" thickBot="1" x14ac:dyDescent="0.35">
      <c r="A193" s="285" t="s">
        <v>342</v>
      </c>
      <c r="B193" s="469">
        <v>3839</v>
      </c>
      <c r="C193" s="469">
        <v>2781</v>
      </c>
      <c r="D193" s="469">
        <v>2432</v>
      </c>
      <c r="E193" s="470">
        <v>308</v>
      </c>
      <c r="F193" s="470">
        <v>1059</v>
      </c>
      <c r="G193" s="470">
        <v>970</v>
      </c>
      <c r="H193" s="470">
        <v>16</v>
      </c>
      <c r="I193" s="470" t="s">
        <v>1055</v>
      </c>
    </row>
    <row r="194" spans="1:9" ht="14.5" thickBot="1" x14ac:dyDescent="0.35">
      <c r="A194" s="285" t="s">
        <v>403</v>
      </c>
      <c r="B194" s="469">
        <v>4001</v>
      </c>
      <c r="C194" s="469">
        <v>2849</v>
      </c>
      <c r="D194" s="469">
        <v>2464</v>
      </c>
      <c r="E194" s="470">
        <v>360</v>
      </c>
      <c r="F194" s="470">
        <v>1152</v>
      </c>
      <c r="G194" s="470">
        <v>997</v>
      </c>
      <c r="H194" s="470">
        <v>42</v>
      </c>
      <c r="I194" s="470" t="s">
        <v>57</v>
      </c>
    </row>
    <row r="195" spans="1:9" ht="14.5" thickBot="1" x14ac:dyDescent="0.35">
      <c r="A195" s="285" t="s">
        <v>912</v>
      </c>
      <c r="B195" s="469">
        <v>2230</v>
      </c>
      <c r="C195" s="469">
        <v>1623</v>
      </c>
      <c r="D195" s="469">
        <v>1415</v>
      </c>
      <c r="E195" s="470">
        <v>182</v>
      </c>
      <c r="F195" s="470">
        <v>608</v>
      </c>
      <c r="G195" s="470">
        <v>559</v>
      </c>
      <c r="H195" s="470">
        <v>7</v>
      </c>
      <c r="I195" s="470" t="s">
        <v>1055</v>
      </c>
    </row>
    <row r="196" spans="1:9" ht="14.5" thickBot="1" x14ac:dyDescent="0.35">
      <c r="A196" s="285" t="s">
        <v>404</v>
      </c>
      <c r="B196" s="469">
        <v>2741</v>
      </c>
      <c r="C196" s="469">
        <v>1987</v>
      </c>
      <c r="D196" s="469">
        <v>1740</v>
      </c>
      <c r="E196" s="470">
        <v>230</v>
      </c>
      <c r="F196" s="470">
        <v>754</v>
      </c>
      <c r="G196" s="470">
        <v>693</v>
      </c>
      <c r="H196" s="470">
        <v>10</v>
      </c>
      <c r="I196" s="470" t="s">
        <v>57</v>
      </c>
    </row>
    <row r="197" spans="1:9" ht="14.5" thickBot="1" x14ac:dyDescent="0.35">
      <c r="A197" s="285" t="s">
        <v>405</v>
      </c>
      <c r="B197" s="469">
        <v>1956</v>
      </c>
      <c r="C197" s="469">
        <v>1416</v>
      </c>
      <c r="D197" s="469">
        <v>1256</v>
      </c>
      <c r="E197" s="470">
        <v>154</v>
      </c>
      <c r="F197" s="470">
        <v>542</v>
      </c>
      <c r="G197" s="470">
        <v>499</v>
      </c>
      <c r="H197" s="470">
        <v>5</v>
      </c>
      <c r="I197" s="470">
        <v>-2</v>
      </c>
    </row>
    <row r="198" spans="1:9" ht="14.5" thickBot="1" x14ac:dyDescent="0.35">
      <c r="A198" s="285" t="s">
        <v>406</v>
      </c>
      <c r="B198" s="469">
        <v>2614</v>
      </c>
      <c r="C198" s="469">
        <v>1864</v>
      </c>
      <c r="D198" s="469">
        <v>1682</v>
      </c>
      <c r="E198" s="470">
        <v>173</v>
      </c>
      <c r="F198" s="470">
        <v>751</v>
      </c>
      <c r="G198" s="470">
        <v>661</v>
      </c>
      <c r="H198" s="471">
        <v>26</v>
      </c>
      <c r="I198" s="470">
        <v>-1</v>
      </c>
    </row>
    <row r="199" spans="1:9" ht="14.5" thickBot="1" x14ac:dyDescent="0.35">
      <c r="A199" s="285" t="s">
        <v>348</v>
      </c>
      <c r="B199" s="472">
        <v>2285</v>
      </c>
      <c r="C199" s="472">
        <v>1658</v>
      </c>
      <c r="D199" s="472">
        <v>1369</v>
      </c>
      <c r="E199" s="471">
        <v>274</v>
      </c>
      <c r="F199" s="471">
        <v>637</v>
      </c>
      <c r="G199" s="471">
        <v>584</v>
      </c>
      <c r="H199" s="471">
        <v>14</v>
      </c>
      <c r="I199" s="470">
        <v>-10</v>
      </c>
    </row>
    <row r="200" spans="1:9" ht="14.5" thickBot="1" x14ac:dyDescent="0.35">
      <c r="A200" s="285" t="s">
        <v>349</v>
      </c>
      <c r="B200" s="472">
        <v>2732</v>
      </c>
      <c r="C200" s="472">
        <v>1995</v>
      </c>
      <c r="D200" s="472">
        <v>1714</v>
      </c>
      <c r="E200" s="471">
        <v>244</v>
      </c>
      <c r="F200" s="471">
        <v>742</v>
      </c>
      <c r="G200" s="471">
        <v>699</v>
      </c>
      <c r="H200" s="471">
        <v>12</v>
      </c>
      <c r="I200" s="470">
        <v>-5</v>
      </c>
    </row>
    <row r="201" spans="1:9" ht="14.5" thickBot="1" x14ac:dyDescent="0.35">
      <c r="A201" s="285" t="s">
        <v>350</v>
      </c>
      <c r="B201" s="472">
        <v>2030</v>
      </c>
      <c r="C201" s="472">
        <v>1465</v>
      </c>
      <c r="D201" s="472">
        <v>1289</v>
      </c>
      <c r="E201" s="471">
        <v>171</v>
      </c>
      <c r="F201" s="471">
        <v>565</v>
      </c>
      <c r="G201" s="471">
        <v>517</v>
      </c>
      <c r="H201" s="471">
        <v>8</v>
      </c>
      <c r="I201" s="470" t="s">
        <v>1055</v>
      </c>
    </row>
    <row r="202" spans="1:9" ht="14.5" thickBot="1" x14ac:dyDescent="0.35">
      <c r="A202" s="285" t="s">
        <v>351</v>
      </c>
      <c r="B202" s="472">
        <v>1795</v>
      </c>
      <c r="C202" s="472">
        <v>1298</v>
      </c>
      <c r="D202" s="472">
        <v>1152</v>
      </c>
      <c r="E202" s="471">
        <v>145</v>
      </c>
      <c r="F202" s="471">
        <v>504</v>
      </c>
      <c r="G202" s="471">
        <v>458</v>
      </c>
      <c r="H202" s="471">
        <v>4</v>
      </c>
      <c r="I202" s="470">
        <v>-8</v>
      </c>
    </row>
    <row r="203" spans="1:9" ht="14.5" x14ac:dyDescent="0.35">
      <c r="A203" s="108" t="s">
        <v>357</v>
      </c>
      <c r="B203"/>
      <c r="C203"/>
      <c r="D203"/>
      <c r="E203"/>
      <c r="F203"/>
      <c r="G203"/>
      <c r="H203"/>
    </row>
    <row r="204" spans="1:9" ht="14.5" x14ac:dyDescent="0.35">
      <c r="A204" s="108" t="s">
        <v>515</v>
      </c>
      <c r="B204"/>
      <c r="C204"/>
      <c r="D204"/>
      <c r="E204"/>
      <c r="F204"/>
      <c r="G204"/>
      <c r="H204"/>
    </row>
  </sheetData>
  <mergeCells count="18">
    <mergeCell ref="A2:A3"/>
    <mergeCell ref="B2:D2"/>
    <mergeCell ref="E2:G2"/>
    <mergeCell ref="A5:G5"/>
    <mergeCell ref="A17:G17"/>
    <mergeCell ref="A112:D112"/>
    <mergeCell ref="A124:D124"/>
    <mergeCell ref="E64:G64"/>
    <mergeCell ref="B64:D64"/>
    <mergeCell ref="A64:A65"/>
    <mergeCell ref="A180:A182"/>
    <mergeCell ref="B180:B182"/>
    <mergeCell ref="C180:I180"/>
    <mergeCell ref="C181:C182"/>
    <mergeCell ref="D181:E181"/>
    <mergeCell ref="F181:F182"/>
    <mergeCell ref="I181:I182"/>
    <mergeCell ref="G181:H181"/>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sheetPr>
  <dimension ref="A1:S50"/>
  <sheetViews>
    <sheetView zoomScaleNormal="100" workbookViewId="0"/>
  </sheetViews>
  <sheetFormatPr defaultColWidth="9.1796875" defaultRowHeight="14" x14ac:dyDescent="0.3"/>
  <cols>
    <col min="1" max="1" width="42.7265625" style="1" customWidth="1"/>
    <col min="2" max="2" width="108.54296875" style="1" customWidth="1"/>
    <col min="3" max="3" width="22.7265625" style="1" customWidth="1"/>
    <col min="4" max="4" width="24" style="1" customWidth="1"/>
    <col min="5" max="5" width="12.26953125" style="1" customWidth="1"/>
    <col min="6" max="12" width="9.1796875" style="1"/>
    <col min="13" max="14" width="9.26953125" style="1" bestFit="1" customWidth="1"/>
    <col min="15" max="16384" width="9.1796875" style="1"/>
  </cols>
  <sheetData>
    <row r="1" spans="1:4" ht="14.5" thickBot="1" x14ac:dyDescent="0.35">
      <c r="A1" s="110" t="s">
        <v>1232</v>
      </c>
    </row>
    <row r="2" spans="1:4" x14ac:dyDescent="0.3">
      <c r="A2" s="118" t="s">
        <v>449</v>
      </c>
      <c r="B2" s="672" t="s">
        <v>450</v>
      </c>
      <c r="C2" s="674" t="s">
        <v>451</v>
      </c>
      <c r="D2" s="672" t="s">
        <v>452</v>
      </c>
    </row>
    <row r="3" spans="1:4" ht="58.5" customHeight="1" thickBot="1" x14ac:dyDescent="0.35">
      <c r="A3" s="119" t="s">
        <v>453</v>
      </c>
      <c r="B3" s="673"/>
      <c r="C3" s="675"/>
      <c r="D3" s="676"/>
    </row>
    <row r="4" spans="1:4" ht="14.5" thickBot="1" x14ac:dyDescent="0.35">
      <c r="A4" s="677" t="s">
        <v>454</v>
      </c>
      <c r="B4" s="678"/>
      <c r="C4" s="679"/>
      <c r="D4" s="680"/>
    </row>
    <row r="5" spans="1:4" ht="162.75" customHeight="1" x14ac:dyDescent="0.3">
      <c r="A5" s="113" t="s">
        <v>559</v>
      </c>
      <c r="B5" s="687" t="s">
        <v>1223</v>
      </c>
      <c r="C5" s="681" t="s">
        <v>859</v>
      </c>
      <c r="D5" s="684">
        <v>18384959.82</v>
      </c>
    </row>
    <row r="6" spans="1:4" x14ac:dyDescent="0.3">
      <c r="A6" s="114" t="s">
        <v>456</v>
      </c>
      <c r="B6" s="687"/>
      <c r="C6" s="682"/>
      <c r="D6" s="685"/>
    </row>
    <row r="7" spans="1:4" ht="163.5" customHeight="1" thickBot="1" x14ac:dyDescent="0.35">
      <c r="A7" s="115" t="s">
        <v>516</v>
      </c>
      <c r="B7" s="687"/>
      <c r="C7" s="683"/>
      <c r="D7" s="686"/>
    </row>
    <row r="8" spans="1:4" ht="168.75" customHeight="1" x14ac:dyDescent="0.3">
      <c r="A8" s="180" t="s">
        <v>860</v>
      </c>
      <c r="B8" s="688" t="s">
        <v>1233</v>
      </c>
      <c r="C8" s="681" t="s">
        <v>861</v>
      </c>
      <c r="D8" s="684">
        <v>102720000</v>
      </c>
    </row>
    <row r="9" spans="1:4" ht="37.5" customHeight="1" x14ac:dyDescent="0.3">
      <c r="A9" s="116" t="s">
        <v>456</v>
      </c>
      <c r="B9" s="689"/>
      <c r="C9" s="682"/>
      <c r="D9" s="685"/>
    </row>
    <row r="10" spans="1:4" ht="152.25" customHeight="1" thickBot="1" x14ac:dyDescent="0.35">
      <c r="A10" s="117" t="s">
        <v>457</v>
      </c>
      <c r="B10" s="690"/>
      <c r="C10" s="683"/>
      <c r="D10" s="686"/>
    </row>
    <row r="11" spans="1:4" x14ac:dyDescent="0.3">
      <c r="A11" s="9" t="s">
        <v>461</v>
      </c>
    </row>
    <row r="14" spans="1:4" ht="14.5" thickBot="1" x14ac:dyDescent="0.35">
      <c r="A14" s="110" t="s">
        <v>1224</v>
      </c>
    </row>
    <row r="15" spans="1:4" ht="14.5" thickBot="1" x14ac:dyDescent="0.35">
      <c r="A15" s="262" t="s">
        <v>458</v>
      </c>
      <c r="B15" s="266">
        <v>2025</v>
      </c>
    </row>
    <row r="16" spans="1:4" ht="14.5" thickBot="1" x14ac:dyDescent="0.35">
      <c r="A16" s="430" t="s">
        <v>459</v>
      </c>
      <c r="B16" s="74">
        <v>77</v>
      </c>
    </row>
    <row r="17" spans="1:19" ht="14.5" thickBot="1" x14ac:dyDescent="0.35">
      <c r="A17" s="430" t="s">
        <v>560</v>
      </c>
      <c r="B17" s="74">
        <v>2</v>
      </c>
    </row>
    <row r="18" spans="1:19" ht="14.5" thickBot="1" x14ac:dyDescent="0.35">
      <c r="A18" s="430" t="s">
        <v>460</v>
      </c>
      <c r="B18" s="74">
        <v>0</v>
      </c>
    </row>
    <row r="19" spans="1:19" ht="14.5" thickBot="1" x14ac:dyDescent="0.35">
      <c r="A19" s="71" t="s">
        <v>8</v>
      </c>
      <c r="B19" s="72">
        <v>79</v>
      </c>
    </row>
    <row r="20" spans="1:19" x14ac:dyDescent="0.3">
      <c r="A20" s="9" t="s">
        <v>461</v>
      </c>
    </row>
    <row r="22" spans="1:19" ht="14.5" thickBot="1" x14ac:dyDescent="0.35">
      <c r="A22" s="110" t="s">
        <v>1169</v>
      </c>
    </row>
    <row r="23" spans="1:19" ht="14.5" thickBot="1" x14ac:dyDescent="0.35">
      <c r="A23" s="286" t="s">
        <v>1234</v>
      </c>
      <c r="B23" s="258" t="s">
        <v>462</v>
      </c>
      <c r="C23" s="258" t="s">
        <v>877</v>
      </c>
    </row>
    <row r="24" spans="1:19" ht="14.5" thickBot="1" x14ac:dyDescent="0.35">
      <c r="A24" s="486" t="s">
        <v>1040</v>
      </c>
      <c r="B24" s="487" t="s">
        <v>830</v>
      </c>
      <c r="C24" s="74">
        <v>1</v>
      </c>
    </row>
    <row r="25" spans="1:19" ht="14.5" thickBot="1" x14ac:dyDescent="0.35">
      <c r="A25" s="432" t="s">
        <v>1041</v>
      </c>
      <c r="B25" s="487" t="s">
        <v>549</v>
      </c>
      <c r="C25" s="74">
        <v>1</v>
      </c>
    </row>
    <row r="26" spans="1:19" x14ac:dyDescent="0.3">
      <c r="A26" s="431" t="s">
        <v>1042</v>
      </c>
      <c r="B26" s="681" t="s">
        <v>834</v>
      </c>
      <c r="C26" s="691">
        <v>2</v>
      </c>
    </row>
    <row r="27" spans="1:19" ht="15" customHeight="1" thickBot="1" x14ac:dyDescent="0.35">
      <c r="A27" s="432" t="s">
        <v>862</v>
      </c>
      <c r="B27" s="683"/>
      <c r="C27" s="692"/>
      <c r="S27" s="111"/>
    </row>
    <row r="28" spans="1:19" ht="14.5" thickBot="1" x14ac:dyDescent="0.35">
      <c r="A28" s="432" t="s">
        <v>1043</v>
      </c>
      <c r="B28" s="21" t="s">
        <v>850</v>
      </c>
      <c r="C28" s="74">
        <v>1</v>
      </c>
    </row>
    <row r="29" spans="1:19" x14ac:dyDescent="0.3">
      <c r="A29" s="431" t="s">
        <v>1044</v>
      </c>
      <c r="B29" s="681" t="s">
        <v>832</v>
      </c>
      <c r="C29" s="691">
        <v>2</v>
      </c>
    </row>
    <row r="30" spans="1:19" ht="15" customHeight="1" thickBot="1" x14ac:dyDescent="0.35">
      <c r="A30" s="432" t="s">
        <v>1045</v>
      </c>
      <c r="B30" s="683"/>
      <c r="C30" s="692"/>
    </row>
    <row r="31" spans="1:19" ht="14.5" thickBot="1" x14ac:dyDescent="0.35">
      <c r="A31" s="432" t="s">
        <v>1046</v>
      </c>
      <c r="B31" s="487" t="s">
        <v>835</v>
      </c>
      <c r="C31" s="74">
        <v>1</v>
      </c>
    </row>
    <row r="32" spans="1:19" ht="14.5" thickBot="1" x14ac:dyDescent="0.35">
      <c r="A32" s="432" t="s">
        <v>1047</v>
      </c>
      <c r="B32" s="487" t="s">
        <v>843</v>
      </c>
      <c r="C32" s="74">
        <v>1</v>
      </c>
    </row>
    <row r="33" spans="1:3" ht="14.5" thickBot="1" x14ac:dyDescent="0.35">
      <c r="A33" s="432" t="s">
        <v>1048</v>
      </c>
      <c r="B33" s="21" t="s">
        <v>851</v>
      </c>
      <c r="C33" s="74">
        <v>1</v>
      </c>
    </row>
    <row r="34" spans="1:3" x14ac:dyDescent="0.3">
      <c r="A34" s="431" t="s">
        <v>1049</v>
      </c>
      <c r="B34" s="693" t="s">
        <v>837</v>
      </c>
      <c r="C34" s="696">
        <v>3</v>
      </c>
    </row>
    <row r="35" spans="1:3" ht="15" customHeight="1" x14ac:dyDescent="0.3">
      <c r="A35" s="431" t="s">
        <v>1050</v>
      </c>
      <c r="B35" s="694"/>
      <c r="C35" s="697"/>
    </row>
    <row r="36" spans="1:3" ht="15" customHeight="1" thickBot="1" x14ac:dyDescent="0.35">
      <c r="A36" s="432" t="s">
        <v>1051</v>
      </c>
      <c r="B36" s="695"/>
      <c r="C36" s="698"/>
    </row>
    <row r="37" spans="1:3" x14ac:dyDescent="0.3">
      <c r="A37" s="431" t="s">
        <v>1052</v>
      </c>
      <c r="B37" s="693" t="s">
        <v>849</v>
      </c>
      <c r="C37" s="696">
        <v>2</v>
      </c>
    </row>
    <row r="38" spans="1:3" ht="15" customHeight="1" thickBot="1" x14ac:dyDescent="0.35">
      <c r="A38" s="432" t="s">
        <v>1053</v>
      </c>
      <c r="B38" s="695"/>
      <c r="C38" s="698"/>
    </row>
    <row r="39" spans="1:3" ht="14.15" customHeight="1" thickBot="1" x14ac:dyDescent="0.35">
      <c r="A39" s="432" t="s">
        <v>1054</v>
      </c>
      <c r="B39" s="21" t="s">
        <v>848</v>
      </c>
      <c r="C39" s="274">
        <v>1</v>
      </c>
    </row>
    <row r="40" spans="1:3" ht="14.5" thickBot="1" x14ac:dyDescent="0.35">
      <c r="A40" s="115" t="s">
        <v>8</v>
      </c>
      <c r="B40" s="98" t="s">
        <v>455</v>
      </c>
      <c r="C40" s="20">
        <v>16</v>
      </c>
    </row>
    <row r="41" spans="1:3" x14ac:dyDescent="0.3">
      <c r="A41" s="112" t="s">
        <v>461</v>
      </c>
    </row>
    <row r="50" spans="2:2" x14ac:dyDescent="0.3">
      <c r="B50" s="500"/>
    </row>
  </sheetData>
  <mergeCells count="18">
    <mergeCell ref="B29:B30"/>
    <mergeCell ref="C29:C30"/>
    <mergeCell ref="B34:B36"/>
    <mergeCell ref="C34:C36"/>
    <mergeCell ref="B37:B38"/>
    <mergeCell ref="C37:C38"/>
    <mergeCell ref="B8:B10"/>
    <mergeCell ref="C8:C10"/>
    <mergeCell ref="D8:D10"/>
    <mergeCell ref="B26:B27"/>
    <mergeCell ref="C26:C27"/>
    <mergeCell ref="B2:B3"/>
    <mergeCell ref="C2:C3"/>
    <mergeCell ref="D2:D3"/>
    <mergeCell ref="A4:D4"/>
    <mergeCell ref="C5:C7"/>
    <mergeCell ref="D5:D7"/>
    <mergeCell ref="B5:B7"/>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sheetPr>
  <dimension ref="A1:P194"/>
  <sheetViews>
    <sheetView zoomScaleNormal="100" workbookViewId="0"/>
  </sheetViews>
  <sheetFormatPr defaultColWidth="9.1796875" defaultRowHeight="14" x14ac:dyDescent="0.3"/>
  <cols>
    <col min="1" max="1" width="40.54296875" style="1" customWidth="1"/>
    <col min="2" max="2" width="17.54296875" style="1" customWidth="1"/>
    <col min="3" max="3" width="12" style="1" customWidth="1"/>
    <col min="4" max="4" width="14.81640625" style="1" customWidth="1"/>
    <col min="5" max="5" width="18.81640625" style="1" customWidth="1"/>
    <col min="6" max="6" width="12.7265625" style="1" customWidth="1"/>
    <col min="7" max="7" width="12.1796875" style="1" customWidth="1"/>
    <col min="8" max="8" width="13.26953125" style="1" customWidth="1"/>
    <col min="9" max="9" width="11.1796875" style="1" customWidth="1"/>
    <col min="10" max="10" width="16" style="1" customWidth="1"/>
    <col min="11" max="11" width="11.7265625" style="1" customWidth="1"/>
    <col min="12" max="12" width="9.1796875" style="1" customWidth="1"/>
    <col min="13" max="13" width="17.81640625" style="1" customWidth="1"/>
    <col min="14" max="14" width="14.54296875" style="1" customWidth="1"/>
    <col min="15" max="15" width="10.1796875" style="1" customWidth="1"/>
    <col min="16" max="16" width="7.7265625" style="1" bestFit="1" customWidth="1"/>
    <col min="17" max="16384" width="9.1796875" style="1"/>
  </cols>
  <sheetData>
    <row r="1" spans="1:9" ht="14.5" thickBot="1" x14ac:dyDescent="0.35">
      <c r="A1" s="7" t="s">
        <v>1193</v>
      </c>
    </row>
    <row r="2" spans="1:9" ht="42.5" thickBot="1" x14ac:dyDescent="0.35">
      <c r="A2" s="365" t="s">
        <v>675</v>
      </c>
      <c r="B2" s="367" t="s">
        <v>676</v>
      </c>
      <c r="C2" s="367" t="s">
        <v>677</v>
      </c>
      <c r="D2" s="367" t="s">
        <v>678</v>
      </c>
    </row>
    <row r="3" spans="1:9" ht="14.5" thickBot="1" x14ac:dyDescent="0.35">
      <c r="A3" s="476" t="s">
        <v>679</v>
      </c>
      <c r="B3" s="101">
        <v>1860.64962430379</v>
      </c>
      <c r="C3" s="101">
        <v>1841.5371925148399</v>
      </c>
      <c r="D3" s="101">
        <v>1921.2307781598699</v>
      </c>
      <c r="G3" s="8"/>
      <c r="H3" s="8"/>
      <c r="I3" s="8"/>
    </row>
    <row r="4" spans="1:9" ht="14.5" thickBot="1" x14ac:dyDescent="0.35">
      <c r="A4" s="550" t="s">
        <v>222</v>
      </c>
      <c r="B4" s="100">
        <v>1360.8487536523801</v>
      </c>
      <c r="C4" s="100">
        <v>1405.8815023217701</v>
      </c>
      <c r="D4" s="100">
        <v>1191.17934863497</v>
      </c>
      <c r="G4" s="8"/>
      <c r="H4" s="8"/>
      <c r="I4" s="8"/>
    </row>
    <row r="5" spans="1:9" ht="14.5" thickBot="1" x14ac:dyDescent="0.35">
      <c r="A5" s="550" t="s">
        <v>680</v>
      </c>
      <c r="B5" s="100">
        <v>1499.68564637383</v>
      </c>
      <c r="C5" s="100">
        <v>1536.2302102850799</v>
      </c>
      <c r="D5" s="100">
        <v>1318.52015944308</v>
      </c>
      <c r="G5" s="8"/>
      <c r="H5" s="8"/>
      <c r="I5" s="8"/>
    </row>
    <row r="6" spans="1:9" ht="14.5" thickBot="1" x14ac:dyDescent="0.35">
      <c r="A6" s="550" t="s">
        <v>681</v>
      </c>
      <c r="B6" s="100">
        <v>1447.48061099502</v>
      </c>
      <c r="C6" s="100">
        <v>1462.0341597977799</v>
      </c>
      <c r="D6" s="100">
        <v>1367.1273039781399</v>
      </c>
      <c r="G6" s="8"/>
      <c r="H6" s="8"/>
      <c r="I6" s="8"/>
    </row>
    <row r="7" spans="1:9" ht="14.5" thickBot="1" x14ac:dyDescent="0.35">
      <c r="A7" s="550" t="s">
        <v>682</v>
      </c>
      <c r="B7" s="100">
        <v>1698.77445026136</v>
      </c>
      <c r="C7" s="100">
        <v>1701.5345257628101</v>
      </c>
      <c r="D7" s="100">
        <v>1688.3985547202101</v>
      </c>
      <c r="G7" s="8"/>
      <c r="H7" s="8"/>
      <c r="I7" s="8"/>
    </row>
    <row r="8" spans="1:9" ht="14.5" thickBot="1" x14ac:dyDescent="0.35">
      <c r="A8" s="550" t="s">
        <v>376</v>
      </c>
      <c r="B8" s="100">
        <v>1753.58061582347</v>
      </c>
      <c r="C8" s="100">
        <v>1776.81002753546</v>
      </c>
      <c r="D8" s="100">
        <v>1651.0280479994599</v>
      </c>
      <c r="G8" s="8"/>
      <c r="H8" s="8"/>
      <c r="I8" s="8"/>
    </row>
    <row r="9" spans="1:9" ht="14.5" thickBot="1" x14ac:dyDescent="0.35">
      <c r="A9" s="550" t="s">
        <v>377</v>
      </c>
      <c r="B9" s="100">
        <v>1770.9733978514701</v>
      </c>
      <c r="C9" s="100">
        <v>1757.65168114106</v>
      </c>
      <c r="D9" s="100">
        <v>1809.1522974033201</v>
      </c>
      <c r="G9" s="8"/>
      <c r="H9" s="8"/>
      <c r="I9" s="8"/>
    </row>
    <row r="10" spans="1:9" ht="14.5" thickBot="1" x14ac:dyDescent="0.35">
      <c r="A10" s="550" t="s">
        <v>227</v>
      </c>
      <c r="B10" s="100">
        <v>2019.64436915023</v>
      </c>
      <c r="C10" s="100">
        <v>1938.5920028293001</v>
      </c>
      <c r="D10" s="100">
        <v>2101.82970394011</v>
      </c>
      <c r="G10" s="8"/>
      <c r="H10" s="8"/>
      <c r="I10" s="8"/>
    </row>
    <row r="11" spans="1:9" ht="14.5" thickBot="1" x14ac:dyDescent="0.35">
      <c r="A11" s="550" t="s">
        <v>683</v>
      </c>
      <c r="B11" s="100">
        <v>2055.6803199617302</v>
      </c>
      <c r="C11" s="100">
        <v>2113.7501883519099</v>
      </c>
      <c r="D11" s="100">
        <v>1984.71677879411</v>
      </c>
      <c r="G11" s="8"/>
      <c r="H11" s="8"/>
      <c r="I11" s="8"/>
    </row>
    <row r="12" spans="1:9" ht="14.5" thickBot="1" x14ac:dyDescent="0.35">
      <c r="A12" s="550" t="s">
        <v>684</v>
      </c>
      <c r="B12" s="100">
        <v>2570.6260183015102</v>
      </c>
      <c r="C12" s="100">
        <v>2724.7824788889102</v>
      </c>
      <c r="D12" s="100">
        <v>2331.45156429186</v>
      </c>
      <c r="G12" s="8"/>
      <c r="H12" s="8"/>
      <c r="I12" s="8"/>
    </row>
    <row r="13" spans="1:9" ht="14.5" thickBot="1" x14ac:dyDescent="0.35">
      <c r="A13" s="550" t="s">
        <v>724</v>
      </c>
      <c r="B13" s="100">
        <v>2789.1716516911602</v>
      </c>
      <c r="C13" s="100">
        <v>2981.91873161176</v>
      </c>
      <c r="D13" s="100">
        <v>2703.39217445335</v>
      </c>
      <c r="G13" s="8"/>
      <c r="H13" s="8"/>
      <c r="I13" s="8"/>
    </row>
    <row r="14" spans="1:9" x14ac:dyDescent="0.3">
      <c r="A14" s="551" t="s">
        <v>1181</v>
      </c>
    </row>
    <row r="15" spans="1:9" x14ac:dyDescent="0.3">
      <c r="A15" s="7"/>
    </row>
    <row r="16" spans="1:9" ht="14.5" thickBot="1" x14ac:dyDescent="0.35">
      <c r="A16" s="7" t="s">
        <v>1194</v>
      </c>
    </row>
    <row r="17" spans="1:4" ht="42.5" thickBot="1" x14ac:dyDescent="0.35">
      <c r="A17" s="442" t="s">
        <v>685</v>
      </c>
      <c r="B17" s="445" t="s">
        <v>676</v>
      </c>
      <c r="C17" s="445" t="s">
        <v>677</v>
      </c>
      <c r="D17" s="445" t="s">
        <v>678</v>
      </c>
    </row>
    <row r="18" spans="1:4" ht="14.5" thickBot="1" x14ac:dyDescent="0.35">
      <c r="A18" s="476" t="s">
        <v>679</v>
      </c>
      <c r="B18" s="101">
        <v>1860.64962430379</v>
      </c>
      <c r="C18" s="101">
        <v>1841.5371925148399</v>
      </c>
      <c r="D18" s="101">
        <v>1921.2307781598699</v>
      </c>
    </row>
    <row r="19" spans="1:4" ht="14.5" thickBot="1" x14ac:dyDescent="0.35">
      <c r="A19" s="374" t="s">
        <v>686</v>
      </c>
      <c r="B19" s="100">
        <v>3425.23125992118</v>
      </c>
      <c r="C19" s="100">
        <v>3496.1219739337298</v>
      </c>
      <c r="D19" s="100">
        <v>3173.6792161725102</v>
      </c>
    </row>
    <row r="20" spans="1:4" ht="14.5" thickBot="1" x14ac:dyDescent="0.35">
      <c r="A20" s="374" t="s">
        <v>687</v>
      </c>
      <c r="B20" s="100">
        <v>2368.4543959429502</v>
      </c>
      <c r="C20" s="100">
        <v>2540.1847626948302</v>
      </c>
      <c r="D20" s="100">
        <v>2167.3238838634502</v>
      </c>
    </row>
    <row r="21" spans="1:4" ht="14.5" thickBot="1" x14ac:dyDescent="0.35">
      <c r="A21" s="374" t="s">
        <v>688</v>
      </c>
      <c r="B21" s="100">
        <v>1988.68052138385</v>
      </c>
      <c r="C21" s="100">
        <v>2012.4004543384201</v>
      </c>
      <c r="D21" s="100">
        <v>1925.3801062817099</v>
      </c>
    </row>
    <row r="22" spans="1:4" ht="14.5" thickBot="1" x14ac:dyDescent="0.35">
      <c r="A22" s="374" t="s">
        <v>689</v>
      </c>
      <c r="B22" s="100">
        <v>1488.7217832229501</v>
      </c>
      <c r="C22" s="100">
        <v>1475.4144957625499</v>
      </c>
      <c r="D22" s="100">
        <v>1573.0274599955201</v>
      </c>
    </row>
    <row r="23" spans="1:4" ht="14.5" thickBot="1" x14ac:dyDescent="0.35">
      <c r="A23" s="374" t="s">
        <v>726</v>
      </c>
      <c r="B23" s="100">
        <v>1369.6699123690801</v>
      </c>
      <c r="C23" s="100">
        <v>1308.65578862962</v>
      </c>
      <c r="D23" s="100">
        <v>1554.4412246920101</v>
      </c>
    </row>
    <row r="24" spans="1:4" ht="14.5" thickBot="1" x14ac:dyDescent="0.35">
      <c r="A24" s="374" t="s">
        <v>690</v>
      </c>
      <c r="B24" s="100">
        <v>1418.2739645788699</v>
      </c>
      <c r="C24" s="100">
        <v>1445.6938971209299</v>
      </c>
      <c r="D24" s="100">
        <v>1159.32563122651</v>
      </c>
    </row>
    <row r="25" spans="1:4" ht="14.5" thickBot="1" x14ac:dyDescent="0.35">
      <c r="A25" s="374" t="s">
        <v>691</v>
      </c>
      <c r="B25" s="100">
        <v>1667.4568777330301</v>
      </c>
      <c r="C25" s="100">
        <v>1669.7247117158499</v>
      </c>
      <c r="D25" s="100">
        <v>1617.8639941405499</v>
      </c>
    </row>
    <row r="26" spans="1:4" ht="14.5" thickBot="1" x14ac:dyDescent="0.35">
      <c r="A26" s="374" t="s">
        <v>692</v>
      </c>
      <c r="B26" s="100">
        <v>1572.4215746607799</v>
      </c>
      <c r="C26" s="100">
        <v>1557.85235435089</v>
      </c>
      <c r="D26" s="100">
        <v>1795.0720823491999</v>
      </c>
    </row>
    <row r="27" spans="1:4" ht="14.5" thickBot="1" x14ac:dyDescent="0.35">
      <c r="A27" s="374" t="s">
        <v>693</v>
      </c>
      <c r="B27" s="100">
        <v>1153.57127240966</v>
      </c>
      <c r="C27" s="100">
        <v>1174.8305182531601</v>
      </c>
      <c r="D27" s="100">
        <v>1106.66680419415</v>
      </c>
    </row>
    <row r="28" spans="1:4" x14ac:dyDescent="0.3">
      <c r="A28" s="551" t="s">
        <v>915</v>
      </c>
    </row>
    <row r="29" spans="1:4" x14ac:dyDescent="0.3">
      <c r="A29" s="7"/>
    </row>
    <row r="30" spans="1:4" ht="15" thickBot="1" x14ac:dyDescent="0.4">
      <c r="A30" s="7" t="s">
        <v>1195</v>
      </c>
      <c r="B30"/>
      <c r="C30"/>
      <c r="D30"/>
    </row>
    <row r="31" spans="1:4" ht="42.5" thickBot="1" x14ac:dyDescent="0.35">
      <c r="A31" s="365" t="s">
        <v>7</v>
      </c>
      <c r="B31" s="367" t="s">
        <v>676</v>
      </c>
      <c r="C31" s="367" t="s">
        <v>677</v>
      </c>
      <c r="D31" s="367" t="s">
        <v>678</v>
      </c>
    </row>
    <row r="32" spans="1:4" ht="14.5" thickBot="1" x14ac:dyDescent="0.35">
      <c r="A32" s="373" t="s">
        <v>8</v>
      </c>
      <c r="B32" s="101">
        <v>1860.64962430379</v>
      </c>
      <c r="C32" s="101">
        <v>1841.5371925148399</v>
      </c>
      <c r="D32" s="101">
        <v>1921.2307781598699</v>
      </c>
    </row>
    <row r="33" spans="1:15" ht="14.5" thickBot="1" x14ac:dyDescent="0.35">
      <c r="A33" s="374" t="s">
        <v>694</v>
      </c>
      <c r="B33" s="100">
        <v>1232.3073817965001</v>
      </c>
      <c r="C33" s="100">
        <v>1223.77602716209</v>
      </c>
      <c r="D33" s="100">
        <v>1310.90180159482</v>
      </c>
    </row>
    <row r="34" spans="1:15" ht="14.5" thickBot="1" x14ac:dyDescent="0.35">
      <c r="A34" s="374" t="s">
        <v>12</v>
      </c>
      <c r="B34" s="100">
        <v>1396.4685543319899</v>
      </c>
      <c r="C34" s="100">
        <v>1377.6259171879001</v>
      </c>
      <c r="D34" s="100">
        <v>1499.7842484830301</v>
      </c>
    </row>
    <row r="35" spans="1:15" ht="14.5" thickBot="1" x14ac:dyDescent="0.35">
      <c r="A35" s="374" t="s">
        <v>13</v>
      </c>
      <c r="B35" s="100">
        <v>1663.2633549784</v>
      </c>
      <c r="C35" s="100">
        <v>1634.35376869583</v>
      </c>
      <c r="D35" s="100">
        <v>1773.1328975976601</v>
      </c>
    </row>
    <row r="36" spans="1:15" ht="14.5" thickBot="1" x14ac:dyDescent="0.35">
      <c r="A36" s="374" t="s">
        <v>14</v>
      </c>
      <c r="B36" s="100">
        <v>1845.7940656635201</v>
      </c>
      <c r="C36" s="100">
        <v>1829.9493524894201</v>
      </c>
      <c r="D36" s="100">
        <v>1904.64209498323</v>
      </c>
    </row>
    <row r="37" spans="1:15" ht="14.5" thickBot="1" x14ac:dyDescent="0.35">
      <c r="A37" s="374" t="s">
        <v>15</v>
      </c>
      <c r="B37" s="100">
        <v>1939.6517605387701</v>
      </c>
      <c r="C37" s="100">
        <v>1937.6397209146801</v>
      </c>
      <c r="D37" s="100">
        <v>1946.87600503465</v>
      </c>
    </row>
    <row r="38" spans="1:15" ht="14.5" thickBot="1" x14ac:dyDescent="0.35">
      <c r="A38" s="374" t="s">
        <v>16</v>
      </c>
      <c r="B38" s="100">
        <v>1983.52201008527</v>
      </c>
      <c r="C38" s="100">
        <v>1974.4975633512599</v>
      </c>
      <c r="D38" s="100">
        <v>2013.7470860138401</v>
      </c>
    </row>
    <row r="39" spans="1:15" ht="14.5" thickBot="1" x14ac:dyDescent="0.35">
      <c r="A39" s="374" t="s">
        <v>17</v>
      </c>
      <c r="B39" s="100">
        <v>1990.9357512301599</v>
      </c>
      <c r="C39" s="100">
        <v>1990.51102775869</v>
      </c>
      <c r="D39" s="100">
        <v>1992.2995864756599</v>
      </c>
    </row>
    <row r="40" spans="1:15" ht="15" thickBot="1" x14ac:dyDescent="0.4">
      <c r="A40" s="374" t="s">
        <v>18</v>
      </c>
      <c r="B40" s="100">
        <v>1905.4302287980399</v>
      </c>
      <c r="C40" s="100">
        <v>1884.1932851692</v>
      </c>
      <c r="D40" s="100">
        <v>1970.4052230587599</v>
      </c>
      <c r="I40"/>
      <c r="J40"/>
      <c r="K40"/>
      <c r="L40"/>
      <c r="M40"/>
      <c r="N40"/>
      <c r="O40"/>
    </row>
    <row r="41" spans="1:15" ht="15" thickBot="1" x14ac:dyDescent="0.4">
      <c r="A41" s="374" t="s">
        <v>19</v>
      </c>
      <c r="B41" s="100">
        <v>1771.3071522550799</v>
      </c>
      <c r="C41" s="100">
        <v>1741.9900498964701</v>
      </c>
      <c r="D41" s="100">
        <v>1851.13998997976</v>
      </c>
      <c r="I41"/>
      <c r="J41"/>
      <c r="K41"/>
      <c r="L41"/>
      <c r="M41"/>
      <c r="N41"/>
      <c r="O41"/>
    </row>
    <row r="42" spans="1:15" ht="15" thickBot="1" x14ac:dyDescent="0.4">
      <c r="A42" s="374" t="s">
        <v>695</v>
      </c>
      <c r="B42" s="100">
        <v>1815.78023123206</v>
      </c>
      <c r="C42" s="100">
        <v>1769.6750581833501</v>
      </c>
      <c r="D42" s="100">
        <v>1914.60213445862</v>
      </c>
      <c r="I42"/>
      <c r="J42"/>
      <c r="K42"/>
      <c r="L42"/>
      <c r="M42"/>
      <c r="N42"/>
      <c r="O42"/>
    </row>
    <row r="43" spans="1:15" ht="14.5" x14ac:dyDescent="0.35">
      <c r="A43" s="551" t="s">
        <v>1181</v>
      </c>
      <c r="B43"/>
      <c r="C43"/>
      <c r="D43"/>
      <c r="I43"/>
      <c r="J43"/>
      <c r="K43"/>
      <c r="L43"/>
      <c r="M43"/>
      <c r="N43"/>
      <c r="O43"/>
    </row>
    <row r="44" spans="1:15" ht="14.5" x14ac:dyDescent="0.35">
      <c r="A44" s="7"/>
      <c r="I44"/>
      <c r="J44"/>
      <c r="K44"/>
      <c r="L44"/>
      <c r="M44"/>
      <c r="N44"/>
      <c r="O44"/>
    </row>
    <row r="45" spans="1:15" ht="15" thickBot="1" x14ac:dyDescent="0.4">
      <c r="A45" s="7" t="s">
        <v>1196</v>
      </c>
      <c r="B45"/>
      <c r="C45"/>
      <c r="D45"/>
      <c r="I45"/>
      <c r="J45"/>
      <c r="K45"/>
      <c r="L45"/>
      <c r="M45"/>
      <c r="N45"/>
      <c r="O45"/>
    </row>
    <row r="46" spans="1:15" ht="42.5" thickBot="1" x14ac:dyDescent="0.4">
      <c r="A46" s="365" t="s">
        <v>696</v>
      </c>
      <c r="B46" s="367" t="s">
        <v>676</v>
      </c>
      <c r="C46" s="367" t="s">
        <v>677</v>
      </c>
      <c r="D46" s="367" t="s">
        <v>678</v>
      </c>
      <c r="I46"/>
      <c r="J46"/>
      <c r="K46"/>
      <c r="L46"/>
      <c r="M46"/>
      <c r="N46"/>
      <c r="O46"/>
    </row>
    <row r="47" spans="1:15" ht="15" thickBot="1" x14ac:dyDescent="0.4">
      <c r="A47" s="373" t="s">
        <v>8</v>
      </c>
      <c r="B47" s="101">
        <v>1860.64962430379</v>
      </c>
      <c r="C47" s="101">
        <v>1841.5371925148399</v>
      </c>
      <c r="D47" s="101">
        <v>1921.2307781598699</v>
      </c>
      <c r="I47"/>
      <c r="J47"/>
      <c r="K47"/>
      <c r="L47"/>
      <c r="M47"/>
      <c r="N47"/>
      <c r="O47"/>
    </row>
    <row r="48" spans="1:15" ht="15" thickBot="1" x14ac:dyDescent="0.4">
      <c r="A48" s="374" t="s">
        <v>195</v>
      </c>
      <c r="B48" s="100">
        <v>2234.5510267182499</v>
      </c>
      <c r="C48" s="100">
        <v>2249.00026973178</v>
      </c>
      <c r="D48" s="100">
        <v>2192.0708100533998</v>
      </c>
      <c r="I48"/>
      <c r="J48"/>
      <c r="K48"/>
      <c r="L48"/>
      <c r="M48"/>
      <c r="N48"/>
      <c r="O48"/>
    </row>
    <row r="49" spans="1:16" ht="15" thickBot="1" x14ac:dyDescent="0.4">
      <c r="A49" s="374" t="s">
        <v>196</v>
      </c>
      <c r="B49" s="100">
        <v>1731.32212631738</v>
      </c>
      <c r="C49" s="100">
        <v>1704.77130729143</v>
      </c>
      <c r="D49" s="100">
        <v>1848.57641627716</v>
      </c>
      <c r="I49"/>
      <c r="J49"/>
      <c r="K49"/>
      <c r="L49"/>
      <c r="M49"/>
      <c r="N49"/>
      <c r="O49"/>
    </row>
    <row r="50" spans="1:16" ht="15" thickBot="1" x14ac:dyDescent="0.4">
      <c r="A50" s="374" t="s">
        <v>197</v>
      </c>
      <c r="B50" s="100">
        <v>1729.3547050002601</v>
      </c>
      <c r="C50" s="100">
        <v>1723.69625970221</v>
      </c>
      <c r="D50" s="100">
        <v>1757.5107222003801</v>
      </c>
      <c r="I50"/>
      <c r="J50"/>
      <c r="K50"/>
      <c r="L50"/>
      <c r="M50"/>
      <c r="N50"/>
      <c r="O50"/>
    </row>
    <row r="51" spans="1:16" ht="15" thickBot="1" x14ac:dyDescent="0.4">
      <c r="A51" s="374" t="s">
        <v>198</v>
      </c>
      <c r="B51" s="100">
        <v>1678.91667010165</v>
      </c>
      <c r="C51" s="100">
        <v>1665.21440436435</v>
      </c>
      <c r="D51" s="100">
        <v>1730.60932247508</v>
      </c>
      <c r="I51"/>
      <c r="J51"/>
      <c r="K51"/>
      <c r="L51"/>
      <c r="M51"/>
      <c r="N51"/>
      <c r="O51"/>
    </row>
    <row r="52" spans="1:16" ht="14.5" thickBot="1" x14ac:dyDescent="0.35">
      <c r="A52" s="374" t="s">
        <v>199</v>
      </c>
      <c r="B52" s="100">
        <v>1748.5339611581301</v>
      </c>
      <c r="C52" s="100">
        <v>1727.33114518715</v>
      </c>
      <c r="D52" s="100">
        <v>1811.94837608683</v>
      </c>
    </row>
    <row r="53" spans="1:16" ht="14.5" thickBot="1" x14ac:dyDescent="0.35">
      <c r="A53" s="374" t="s">
        <v>200</v>
      </c>
      <c r="B53" s="100">
        <v>1562.8096046973899</v>
      </c>
      <c r="C53" s="100">
        <v>1509.02417075689</v>
      </c>
      <c r="D53" s="100">
        <v>1708.95547113763</v>
      </c>
    </row>
    <row r="54" spans="1:16" ht="14.5" thickBot="1" x14ac:dyDescent="0.35">
      <c r="A54" s="374" t="s">
        <v>201</v>
      </c>
      <c r="B54" s="100">
        <v>1522.3624048624999</v>
      </c>
      <c r="C54" s="100">
        <v>1431.72937682576</v>
      </c>
      <c r="D54" s="100">
        <v>1775.51597751798</v>
      </c>
    </row>
    <row r="55" spans="1:16" ht="14.5" thickBot="1" x14ac:dyDescent="0.35">
      <c r="A55" s="374" t="s">
        <v>202</v>
      </c>
      <c r="B55" s="100">
        <v>1791.7772690090501</v>
      </c>
      <c r="C55" s="100">
        <v>1776.71570110791</v>
      </c>
      <c r="D55" s="100">
        <v>1830.3342922786701</v>
      </c>
    </row>
    <row r="56" spans="1:16" ht="14.5" x14ac:dyDescent="0.35">
      <c r="A56" s="551" t="s">
        <v>1181</v>
      </c>
      <c r="B56"/>
      <c r="C56"/>
      <c r="D56"/>
    </row>
    <row r="57" spans="1:16" x14ac:dyDescent="0.3">
      <c r="A57" s="7"/>
    </row>
    <row r="58" spans="1:16" ht="15" thickBot="1" x14ac:dyDescent="0.4">
      <c r="A58" s="7" t="s">
        <v>1182</v>
      </c>
      <c r="B58"/>
      <c r="C58"/>
      <c r="D58"/>
      <c r="E58"/>
      <c r="F58"/>
      <c r="G58"/>
      <c r="H58" s="375"/>
    </row>
    <row r="59" spans="1:16" ht="38.25" customHeight="1" thickBot="1" x14ac:dyDescent="0.35">
      <c r="A59" s="718" t="s">
        <v>698</v>
      </c>
      <c r="B59" s="722"/>
      <c r="C59" s="617" t="s">
        <v>699</v>
      </c>
      <c r="D59" s="625" t="s">
        <v>700</v>
      </c>
      <c r="E59" s="626"/>
      <c r="F59" s="626"/>
      <c r="G59" s="626"/>
      <c r="H59" s="627"/>
    </row>
    <row r="60" spans="1:16" ht="26.5" thickBot="1" x14ac:dyDescent="0.4">
      <c r="A60" s="719"/>
      <c r="B60" s="723"/>
      <c r="C60" s="618"/>
      <c r="D60" s="70" t="s">
        <v>701</v>
      </c>
      <c r="E60" s="70" t="s">
        <v>702</v>
      </c>
      <c r="F60" s="70" t="s">
        <v>703</v>
      </c>
      <c r="G60" s="70" t="s">
        <v>704</v>
      </c>
      <c r="H60" s="70" t="s">
        <v>705</v>
      </c>
      <c r="P60"/>
    </row>
    <row r="61" spans="1:16" ht="15" thickBot="1" x14ac:dyDescent="0.4">
      <c r="A61" s="714" t="s">
        <v>8</v>
      </c>
      <c r="B61" s="387" t="s">
        <v>697</v>
      </c>
      <c r="C61" s="369">
        <v>1861</v>
      </c>
      <c r="D61" s="369">
        <v>1229.473528347</v>
      </c>
      <c r="E61" s="369">
        <v>177.46858926465299</v>
      </c>
      <c r="F61" s="369">
        <v>129.49965406368699</v>
      </c>
      <c r="G61" s="369">
        <v>234.984473684205</v>
      </c>
      <c r="H61" s="369">
        <v>77.357845233672506</v>
      </c>
      <c r="P61"/>
    </row>
    <row r="62" spans="1:16" ht="15" thickBot="1" x14ac:dyDescent="0.4">
      <c r="A62" s="715"/>
      <c r="B62" s="477" t="s">
        <v>312</v>
      </c>
      <c r="C62" s="477">
        <f>C61/C61</f>
        <v>1</v>
      </c>
      <c r="D62" s="477">
        <f>D61/$C$61</f>
        <v>0.66065208401235898</v>
      </c>
      <c r="E62" s="477">
        <f>E61/$C$61</f>
        <v>9.5361950169077378E-2</v>
      </c>
      <c r="F62" s="477">
        <f>F61/$C$61</f>
        <v>6.9586058067537343E-2</v>
      </c>
      <c r="G62" s="477">
        <f>G61/$C$61</f>
        <v>0.12626785259763837</v>
      </c>
      <c r="H62" s="477">
        <f>H61/$C$61</f>
        <v>4.1567891044423703E-2</v>
      </c>
      <c r="P62"/>
    </row>
    <row r="63" spans="1:16" ht="15" thickBot="1" x14ac:dyDescent="0.4">
      <c r="A63" s="716" t="s">
        <v>9</v>
      </c>
      <c r="B63" s="389" t="s">
        <v>697</v>
      </c>
      <c r="C63" s="376">
        <v>2041.86940191293</v>
      </c>
      <c r="D63" s="376">
        <v>1339.35220211098</v>
      </c>
      <c r="E63" s="376">
        <v>232.31747473309301</v>
      </c>
      <c r="F63" s="376">
        <v>135.2811785829</v>
      </c>
      <c r="G63" s="376">
        <v>246.66647899140901</v>
      </c>
      <c r="H63" s="376">
        <v>84.450643339050302</v>
      </c>
      <c r="P63"/>
    </row>
    <row r="64" spans="1:16" ht="17.25" customHeight="1" thickBot="1" x14ac:dyDescent="0.4">
      <c r="A64" s="717"/>
      <c r="B64" s="478" t="s">
        <v>184</v>
      </c>
      <c r="C64" s="724">
        <f>C63/C63</f>
        <v>1</v>
      </c>
      <c r="D64" s="724">
        <f>D63/$C$63</f>
        <v>0.65594410732449626</v>
      </c>
      <c r="E64" s="724">
        <f>E63/$C$63</f>
        <v>0.11377685297377288</v>
      </c>
      <c r="F64" s="724">
        <f>F63/$C$63</f>
        <v>6.6253590193457779E-2</v>
      </c>
      <c r="G64" s="724">
        <f>G63/$C$63</f>
        <v>0.12080423888046853</v>
      </c>
      <c r="H64" s="724">
        <f>H63/$C$63</f>
        <v>4.1359473460904267E-2</v>
      </c>
      <c r="P64"/>
    </row>
    <row r="65" spans="1:16" ht="15" thickBot="1" x14ac:dyDescent="0.4">
      <c r="A65" s="716" t="s">
        <v>10</v>
      </c>
      <c r="B65" s="389" t="s">
        <v>697</v>
      </c>
      <c r="C65" s="376">
        <v>1660.9337892501801</v>
      </c>
      <c r="D65" s="376">
        <v>1118.3554475466301</v>
      </c>
      <c r="E65" s="376">
        <v>122.001020549979</v>
      </c>
      <c r="F65" s="376">
        <v>123.652915231919</v>
      </c>
      <c r="G65" s="376">
        <v>223.17069795162399</v>
      </c>
      <c r="H65" s="376">
        <v>70.185041940929196</v>
      </c>
      <c r="P65"/>
    </row>
    <row r="66" spans="1:16" ht="15" thickBot="1" x14ac:dyDescent="0.4">
      <c r="A66" s="717"/>
      <c r="B66" s="478" t="s">
        <v>184</v>
      </c>
      <c r="C66" s="478">
        <f>C65/C65</f>
        <v>1</v>
      </c>
      <c r="D66" s="478">
        <f>D65/$C$65</f>
        <v>0.67332933725883548</v>
      </c>
      <c r="E66" s="478">
        <f>E65/$C$65</f>
        <v>7.3453271490765276E-2</v>
      </c>
      <c r="F66" s="478">
        <f>F65/$C$65</f>
        <v>7.4447829306754879E-2</v>
      </c>
      <c r="G66" s="478">
        <f>G65/$C$65</f>
        <v>0.1343645962265439</v>
      </c>
      <c r="H66" s="478">
        <f>H65/$C$65</f>
        <v>4.2256375537169287E-2</v>
      </c>
      <c r="P66"/>
    </row>
    <row r="67" spans="1:16" ht="14.5" x14ac:dyDescent="0.35">
      <c r="A67" s="551" t="s">
        <v>1181</v>
      </c>
      <c r="B67"/>
      <c r="C67"/>
      <c r="D67"/>
      <c r="E67"/>
      <c r="F67"/>
      <c r="G67"/>
      <c r="H67"/>
      <c r="P67"/>
    </row>
    <row r="68" spans="1:16" ht="14.5" x14ac:dyDescent="0.35">
      <c r="A68" s="377"/>
      <c r="B68"/>
      <c r="C68"/>
      <c r="D68" s="378" t="s">
        <v>706</v>
      </c>
      <c r="E68"/>
      <c r="F68"/>
      <c r="G68"/>
      <c r="H68"/>
      <c r="P68"/>
    </row>
    <row r="69" spans="1:16" ht="15" thickBot="1" x14ac:dyDescent="0.4">
      <c r="A69" s="7" t="s">
        <v>1183</v>
      </c>
      <c r="B69"/>
      <c r="C69"/>
      <c r="D69"/>
      <c r="E69"/>
      <c r="F69"/>
      <c r="G69"/>
      <c r="H69"/>
      <c r="P69"/>
    </row>
    <row r="70" spans="1:16" ht="14.5" x14ac:dyDescent="0.35">
      <c r="A70" s="718" t="s">
        <v>707</v>
      </c>
      <c r="B70" s="720" t="s">
        <v>8</v>
      </c>
      <c r="C70" s="704" t="s">
        <v>708</v>
      </c>
      <c r="D70" s="705"/>
      <c r="E70" s="705"/>
      <c r="F70" s="705"/>
      <c r="G70" s="705"/>
      <c r="H70" s="705"/>
      <c r="I70" s="705"/>
      <c r="J70" s="705"/>
      <c r="K70" s="705"/>
      <c r="P70"/>
    </row>
    <row r="71" spans="1:16" ht="15" thickBot="1" x14ac:dyDescent="0.4">
      <c r="A71" s="719"/>
      <c r="B71" s="721"/>
      <c r="C71" s="401">
        <v>1</v>
      </c>
      <c r="D71" s="283">
        <v>2</v>
      </c>
      <c r="E71" s="27">
        <v>3</v>
      </c>
      <c r="F71" s="27">
        <v>4</v>
      </c>
      <c r="G71" s="27">
        <v>5</v>
      </c>
      <c r="H71" s="27">
        <v>6</v>
      </c>
      <c r="I71" s="27">
        <v>7</v>
      </c>
      <c r="J71" s="27">
        <v>8</v>
      </c>
      <c r="K71" s="27">
        <v>9</v>
      </c>
      <c r="P71"/>
    </row>
    <row r="72" spans="1:16" ht="14.5" thickBot="1" x14ac:dyDescent="0.35">
      <c r="A72" s="379" t="s">
        <v>916</v>
      </c>
      <c r="B72" s="380">
        <v>1.25892019756579</v>
      </c>
      <c r="C72" s="380">
        <v>7.5812418550982802E-3</v>
      </c>
      <c r="D72" s="381">
        <v>0.12265759524150401</v>
      </c>
      <c r="E72" s="381">
        <v>0.246058176277105</v>
      </c>
      <c r="F72" s="381">
        <v>0.85294763774537596</v>
      </c>
      <c r="G72" s="381">
        <v>1.5751902823227899</v>
      </c>
      <c r="H72" s="381">
        <v>1.12760304843378</v>
      </c>
      <c r="I72" s="381">
        <v>1.07211870702998</v>
      </c>
      <c r="J72" s="381">
        <v>1.0734065554595</v>
      </c>
      <c r="K72" s="382">
        <v>5.0908594430698901</v>
      </c>
    </row>
    <row r="73" spans="1:16" ht="14.5" thickBot="1" x14ac:dyDescent="0.35">
      <c r="A73" s="379" t="s">
        <v>917</v>
      </c>
      <c r="B73" s="380">
        <v>4.6472185478613399</v>
      </c>
      <c r="C73" s="380">
        <v>1.1702538275366401</v>
      </c>
      <c r="D73" s="381">
        <v>0.92659348969982602</v>
      </c>
      <c r="E73" s="381">
        <v>1.2358778470054099</v>
      </c>
      <c r="F73" s="381">
        <v>5.6871996037738102</v>
      </c>
      <c r="G73" s="381">
        <v>6.7635382994244999</v>
      </c>
      <c r="H73" s="381">
        <v>4.1203901668910801</v>
      </c>
      <c r="I73" s="381">
        <v>3.58308726480647</v>
      </c>
      <c r="J73" s="381">
        <v>3.1020219068490298</v>
      </c>
      <c r="K73" s="382">
        <v>16.3945585821712</v>
      </c>
    </row>
    <row r="74" spans="1:16" ht="14.5" thickBot="1" x14ac:dyDescent="0.35">
      <c r="A74" s="379" t="s">
        <v>918</v>
      </c>
      <c r="B74" s="380">
        <v>5.7396987445001102</v>
      </c>
      <c r="C74" s="380">
        <v>0.91800734793529304</v>
      </c>
      <c r="D74" s="381">
        <v>0.92734445812502897</v>
      </c>
      <c r="E74" s="381">
        <v>1.7210335979820599</v>
      </c>
      <c r="F74" s="381">
        <v>7.4762833638446997</v>
      </c>
      <c r="G74" s="381">
        <v>10.389326605320299</v>
      </c>
      <c r="H74" s="381">
        <v>6.9309710522269103</v>
      </c>
      <c r="I74" s="381">
        <v>5.5974238021347196</v>
      </c>
      <c r="J74" s="383">
        <v>7.0801583675015403</v>
      </c>
      <c r="K74" s="384">
        <v>13.5766543769663</v>
      </c>
    </row>
    <row r="75" spans="1:16" ht="14.5" thickBot="1" x14ac:dyDescent="0.35">
      <c r="A75" s="379" t="s">
        <v>709</v>
      </c>
      <c r="B75" s="380">
        <v>6.0870682787422696</v>
      </c>
      <c r="C75" s="380">
        <v>1.5574951796162899</v>
      </c>
      <c r="D75" s="381">
        <v>0.97785372609145504</v>
      </c>
      <c r="E75" s="381">
        <v>2.5352611715307698</v>
      </c>
      <c r="F75" s="381">
        <v>7.8736079264692203</v>
      </c>
      <c r="G75" s="381">
        <v>11.028077240275699</v>
      </c>
      <c r="H75" s="381">
        <v>12.8525085202269</v>
      </c>
      <c r="I75" s="381">
        <v>5.8918087520420697</v>
      </c>
      <c r="J75" s="383">
        <v>7.1841233951481804</v>
      </c>
      <c r="K75" s="384">
        <v>15.6885837386814</v>
      </c>
    </row>
    <row r="76" spans="1:16" ht="14.5" thickBot="1" x14ac:dyDescent="0.35">
      <c r="A76" s="379" t="s">
        <v>710</v>
      </c>
      <c r="B76" s="380">
        <v>5.9694985347566698</v>
      </c>
      <c r="C76" s="380">
        <v>1.4228973757802199</v>
      </c>
      <c r="D76" s="381">
        <v>1.25925234947401</v>
      </c>
      <c r="E76" s="381">
        <v>3.1991815383447899</v>
      </c>
      <c r="F76" s="381">
        <v>8.1849867808204895</v>
      </c>
      <c r="G76" s="381">
        <v>11.4990245759621</v>
      </c>
      <c r="H76" s="381">
        <v>10.3920815871719</v>
      </c>
      <c r="I76" s="381">
        <v>5.9492119090258599</v>
      </c>
      <c r="J76" s="383">
        <v>6.9620474471957001</v>
      </c>
      <c r="K76" s="384">
        <v>12.870767076660099</v>
      </c>
    </row>
    <row r="77" spans="1:16" ht="14.5" thickBot="1" x14ac:dyDescent="0.35">
      <c r="A77" s="379" t="s">
        <v>711</v>
      </c>
      <c r="B77" s="380">
        <v>6.4315648948544402</v>
      </c>
      <c r="C77" s="380">
        <v>2.4915072334122002</v>
      </c>
      <c r="D77" s="381">
        <v>2.02866185040341</v>
      </c>
      <c r="E77" s="381">
        <v>4.8352153420302697</v>
      </c>
      <c r="F77" s="381">
        <v>9.0736624970245892</v>
      </c>
      <c r="G77" s="381">
        <v>12.028928934265499</v>
      </c>
      <c r="H77" s="381">
        <v>13.2246028186253</v>
      </c>
      <c r="I77" s="381">
        <v>6.5797039633055201</v>
      </c>
      <c r="J77" s="383">
        <v>7.5935705627641097</v>
      </c>
      <c r="K77" s="384">
        <v>9.5303736003372705</v>
      </c>
    </row>
    <row r="78" spans="1:16" ht="14.5" thickBot="1" x14ac:dyDescent="0.35">
      <c r="A78" s="379" t="s">
        <v>712</v>
      </c>
      <c r="B78" s="380">
        <v>6.4652690598023002</v>
      </c>
      <c r="C78" s="380">
        <v>2.64695640252644</v>
      </c>
      <c r="D78" s="381">
        <v>2.9687834733848</v>
      </c>
      <c r="E78" s="381">
        <v>4.7749621770247304</v>
      </c>
      <c r="F78" s="381">
        <v>8.6106359425860006</v>
      </c>
      <c r="G78" s="381">
        <v>10.745524256323799</v>
      </c>
      <c r="H78" s="381">
        <v>11.077596603995</v>
      </c>
      <c r="I78" s="381">
        <v>7.1917834031808399</v>
      </c>
      <c r="J78" s="381">
        <v>8.9637293969641405</v>
      </c>
      <c r="K78" s="382">
        <v>7.0388296421198904</v>
      </c>
    </row>
    <row r="79" spans="1:16" ht="14.5" thickBot="1" x14ac:dyDescent="0.35">
      <c r="A79" s="379" t="s">
        <v>713</v>
      </c>
      <c r="B79" s="380">
        <v>6.4898960681488704</v>
      </c>
      <c r="C79" s="380">
        <v>3.46798033733806</v>
      </c>
      <c r="D79" s="381">
        <v>4.4273074938411696</v>
      </c>
      <c r="E79" s="381">
        <v>5.7431570991124001</v>
      </c>
      <c r="F79" s="381">
        <v>8.8618569490484695</v>
      </c>
      <c r="G79" s="381">
        <v>8.06506573387332</v>
      </c>
      <c r="H79" s="381">
        <v>9.1955331480337801</v>
      </c>
      <c r="I79" s="381">
        <v>8.0198172700709094</v>
      </c>
      <c r="J79" s="381">
        <v>8.7723388722739397</v>
      </c>
      <c r="K79" s="382">
        <v>5.0278590642243897</v>
      </c>
    </row>
    <row r="80" spans="1:16" ht="14.5" thickBot="1" x14ac:dyDescent="0.35">
      <c r="A80" s="379" t="s">
        <v>714</v>
      </c>
      <c r="B80" s="380">
        <v>6.0767767261751704</v>
      </c>
      <c r="C80" s="380">
        <v>2.8979344061891901</v>
      </c>
      <c r="D80" s="381">
        <v>5.1934167729163301</v>
      </c>
      <c r="E80" s="381">
        <v>6.6742522188068998</v>
      </c>
      <c r="F80" s="381">
        <v>7.9199823195510604</v>
      </c>
      <c r="G80" s="381">
        <v>5.7325552459429403</v>
      </c>
      <c r="H80" s="381">
        <v>7.6962591780464003</v>
      </c>
      <c r="I80" s="381">
        <v>7.2248897196252404</v>
      </c>
      <c r="J80" s="381">
        <v>8.4781680668674895</v>
      </c>
      <c r="K80" s="383">
        <v>3.69451941678241</v>
      </c>
    </row>
    <row r="81" spans="1:16" ht="14.5" thickBot="1" x14ac:dyDescent="0.35">
      <c r="A81" s="379" t="s">
        <v>715</v>
      </c>
      <c r="B81" s="380">
        <v>5.6398542953215003</v>
      </c>
      <c r="C81" s="380">
        <v>3.1896802074383701</v>
      </c>
      <c r="D81" s="381">
        <v>5.2183436108616004</v>
      </c>
      <c r="E81" s="381">
        <v>6.7785729632393803</v>
      </c>
      <c r="F81" s="381">
        <v>7.1639052865355302</v>
      </c>
      <c r="G81" s="385">
        <v>4.5762522381813904</v>
      </c>
      <c r="H81" s="381">
        <v>5.9609266790003002</v>
      </c>
      <c r="I81" s="381">
        <v>7.0552368805051699</v>
      </c>
      <c r="J81" s="381">
        <v>7.6765741228616102</v>
      </c>
      <c r="K81" s="383">
        <v>3.0256244319200598</v>
      </c>
    </row>
    <row r="82" spans="1:16" ht="14.5" thickBot="1" x14ac:dyDescent="0.35">
      <c r="A82" s="379" t="s">
        <v>716</v>
      </c>
      <c r="B82" s="380">
        <v>5.1255508649335999</v>
      </c>
      <c r="C82" s="380">
        <v>3.4570846470758001</v>
      </c>
      <c r="D82" s="381">
        <v>5.6863662816657401</v>
      </c>
      <c r="E82" s="381">
        <v>6.7066008549152398</v>
      </c>
      <c r="F82" s="381">
        <v>5.5189189246350701</v>
      </c>
      <c r="G82" s="385">
        <v>3.6338254273094202</v>
      </c>
      <c r="H82" s="381">
        <v>5.3877115585792703</v>
      </c>
      <c r="I82" s="381">
        <v>6.4118513395468497</v>
      </c>
      <c r="J82" s="381">
        <v>6.5850738096650501</v>
      </c>
      <c r="K82" s="383">
        <v>2.0648209273351901</v>
      </c>
    </row>
    <row r="83" spans="1:16" ht="14.5" thickBot="1" x14ac:dyDescent="0.35">
      <c r="A83" s="379" t="s">
        <v>717</v>
      </c>
      <c r="B83" s="380">
        <v>4.4522676308301303</v>
      </c>
      <c r="C83" s="380">
        <v>2.3428179295680498</v>
      </c>
      <c r="D83" s="381">
        <v>5.7207704028737103</v>
      </c>
      <c r="E83" s="381">
        <v>6.5922878237223301</v>
      </c>
      <c r="F83" s="381">
        <v>4.4175171727522899</v>
      </c>
      <c r="G83" s="381">
        <v>2.5572477203732</v>
      </c>
      <c r="H83" s="381">
        <v>3.29253748210605</v>
      </c>
      <c r="I83" s="381">
        <v>5.3794367272430197</v>
      </c>
      <c r="J83" s="381">
        <v>5.3059198226600897</v>
      </c>
      <c r="K83" s="383">
        <v>1.3387705241514301</v>
      </c>
    </row>
    <row r="84" spans="1:16" ht="14.5" thickBot="1" x14ac:dyDescent="0.35">
      <c r="A84" s="379" t="s">
        <v>718</v>
      </c>
      <c r="B84" s="380">
        <v>4.1750710037089096</v>
      </c>
      <c r="C84" s="380">
        <v>2.7650336041602701</v>
      </c>
      <c r="D84" s="381">
        <v>5.6222709281488603</v>
      </c>
      <c r="E84" s="381">
        <v>6.7719738367482902</v>
      </c>
      <c r="F84" s="381">
        <v>3.6264189033189198</v>
      </c>
      <c r="G84" s="381">
        <v>2.1345377240638999</v>
      </c>
      <c r="H84" s="381">
        <v>2.1695399569871401</v>
      </c>
      <c r="I84" s="381">
        <v>4.7862789328220998</v>
      </c>
      <c r="J84" s="381">
        <v>4.0180603309075398</v>
      </c>
      <c r="K84" s="383">
        <v>1.16027729047734</v>
      </c>
    </row>
    <row r="85" spans="1:16" ht="15" thickBot="1" x14ac:dyDescent="0.4">
      <c r="A85" s="379" t="s">
        <v>719</v>
      </c>
      <c r="B85" s="380">
        <v>3.4916933836608099</v>
      </c>
      <c r="C85" s="380">
        <v>2.92577741723546</v>
      </c>
      <c r="D85" s="381">
        <v>5.1861713516929999</v>
      </c>
      <c r="E85" s="381">
        <v>5.6895201703763103</v>
      </c>
      <c r="F85" s="381">
        <v>2.6846216657380499</v>
      </c>
      <c r="G85" s="381">
        <v>1.57749319357785</v>
      </c>
      <c r="H85" s="381">
        <v>1.53974255646563</v>
      </c>
      <c r="I85" s="381">
        <v>4.0579837318357601</v>
      </c>
      <c r="J85" s="381">
        <v>3.1838480288017599</v>
      </c>
      <c r="K85" s="383">
        <v>0.97188227712506803</v>
      </c>
      <c r="L85"/>
      <c r="M85"/>
      <c r="N85"/>
      <c r="O85"/>
    </row>
    <row r="86" spans="1:16" ht="15" thickBot="1" x14ac:dyDescent="0.4">
      <c r="A86" s="379" t="s">
        <v>720</v>
      </c>
      <c r="B86" s="380">
        <v>3.1505607482301099</v>
      </c>
      <c r="C86" s="380">
        <v>3.1501566751596899</v>
      </c>
      <c r="D86" s="381">
        <v>5.2366749735263696</v>
      </c>
      <c r="E86" s="381">
        <v>4.8624196941472304</v>
      </c>
      <c r="F86" s="381">
        <v>2.1051963162423801</v>
      </c>
      <c r="G86" s="381">
        <v>1.2173707146139501</v>
      </c>
      <c r="H86" s="381">
        <v>1.09498543943726</v>
      </c>
      <c r="I86" s="381">
        <v>3.55966502249967</v>
      </c>
      <c r="J86" s="381">
        <v>2.4100102290854299</v>
      </c>
      <c r="K86" s="383">
        <v>0.85546977541687197</v>
      </c>
      <c r="L86"/>
      <c r="M86"/>
      <c r="N86"/>
      <c r="O86"/>
    </row>
    <row r="87" spans="1:16" ht="15" thickBot="1" x14ac:dyDescent="0.4">
      <c r="A87" s="379" t="s">
        <v>721</v>
      </c>
      <c r="B87" s="380">
        <v>2.6830699634800599</v>
      </c>
      <c r="C87" s="380">
        <v>2.5587928753472999</v>
      </c>
      <c r="D87" s="381">
        <v>4.7482095307587402</v>
      </c>
      <c r="E87" s="381">
        <v>3.7578098585414401</v>
      </c>
      <c r="F87" s="381">
        <v>1.77111299746798</v>
      </c>
      <c r="G87" s="381">
        <v>1.054360917204</v>
      </c>
      <c r="H87" s="381">
        <v>0.900793185264257</v>
      </c>
      <c r="I87" s="381">
        <v>3.0724312315894799</v>
      </c>
      <c r="J87" s="381">
        <v>1.98008093916698</v>
      </c>
      <c r="K87" s="383">
        <v>0.40744661573061403</v>
      </c>
      <c r="L87"/>
      <c r="M87"/>
      <c r="N87"/>
      <c r="O87"/>
    </row>
    <row r="88" spans="1:16" ht="15" thickBot="1" x14ac:dyDescent="0.4">
      <c r="A88" s="379" t="s">
        <v>722</v>
      </c>
      <c r="B88" s="380">
        <v>22.116021057427901</v>
      </c>
      <c r="C88" s="380">
        <v>63.030043291825599</v>
      </c>
      <c r="D88" s="381">
        <v>43.7493217112944</v>
      </c>
      <c r="E88" s="381">
        <v>27.875815630195302</v>
      </c>
      <c r="F88" s="381">
        <v>8.1711457124460694</v>
      </c>
      <c r="G88" s="381">
        <v>5.4216808909653498</v>
      </c>
      <c r="H88" s="381">
        <v>3.03621701850909</v>
      </c>
      <c r="I88" s="381">
        <v>14.5672713427363</v>
      </c>
      <c r="J88" s="381">
        <v>9.6308681458279199</v>
      </c>
      <c r="K88" s="383">
        <v>1.2627032168305601</v>
      </c>
      <c r="L88"/>
      <c r="M88"/>
      <c r="N88"/>
      <c r="O88"/>
    </row>
    <row r="89" spans="1:16" ht="14.5" x14ac:dyDescent="0.35">
      <c r="A89" s="551" t="s">
        <v>1181</v>
      </c>
      <c r="B89"/>
      <c r="C89"/>
      <c r="D89"/>
      <c r="E89"/>
      <c r="F89"/>
      <c r="G89"/>
      <c r="H89"/>
      <c r="I89"/>
      <c r="J89"/>
      <c r="K89"/>
      <c r="L89"/>
      <c r="M89"/>
      <c r="N89"/>
      <c r="O89"/>
    </row>
    <row r="90" spans="1:16" ht="14.5" x14ac:dyDescent="0.35">
      <c r="A90" s="551" t="s">
        <v>1184</v>
      </c>
      <c r="B90"/>
      <c r="C90"/>
      <c r="D90"/>
      <c r="E90"/>
      <c r="F90"/>
      <c r="G90"/>
      <c r="H90"/>
      <c r="I90"/>
      <c r="J90"/>
      <c r="K90"/>
      <c r="L90"/>
      <c r="M90"/>
      <c r="N90"/>
      <c r="O90"/>
    </row>
    <row r="91" spans="1:16" ht="14.5" x14ac:dyDescent="0.35">
      <c r="A91" s="551" t="s">
        <v>1190</v>
      </c>
      <c r="B91"/>
      <c r="C91"/>
      <c r="D91"/>
      <c r="E91"/>
      <c r="F91"/>
      <c r="G91"/>
      <c r="H91"/>
      <c r="I91"/>
      <c r="J91"/>
      <c r="K91"/>
      <c r="L91"/>
      <c r="M91"/>
      <c r="N91"/>
      <c r="O91"/>
      <c r="P91"/>
    </row>
    <row r="92" spans="1:16" ht="14.5" x14ac:dyDescent="0.35">
      <c r="B92"/>
      <c r="C92"/>
      <c r="D92"/>
      <c r="E92"/>
      <c r="F92"/>
      <c r="G92"/>
      <c r="H92"/>
      <c r="I92"/>
      <c r="J92"/>
      <c r="K92"/>
      <c r="L92"/>
      <c r="M92"/>
      <c r="N92"/>
      <c r="O92"/>
      <c r="P92"/>
    </row>
    <row r="93" spans="1:16" ht="14.5" x14ac:dyDescent="0.35">
      <c r="A93" s="551"/>
      <c r="B93"/>
      <c r="C93"/>
      <c r="D93"/>
      <c r="E93"/>
      <c r="F93"/>
      <c r="G93"/>
      <c r="H93"/>
      <c r="I93"/>
      <c r="J93"/>
      <c r="K93"/>
      <c r="L93"/>
      <c r="M93"/>
      <c r="N93"/>
      <c r="O93"/>
      <c r="P93"/>
    </row>
    <row r="94" spans="1:16" ht="14.5" x14ac:dyDescent="0.35">
      <c r="B94"/>
      <c r="C94"/>
      <c r="D94"/>
      <c r="E94"/>
      <c r="F94"/>
      <c r="G94"/>
      <c r="H94"/>
      <c r="I94"/>
      <c r="J94"/>
      <c r="K94"/>
      <c r="M94"/>
      <c r="N94"/>
      <c r="O94"/>
      <c r="P94"/>
    </row>
    <row r="95" spans="1:16" ht="15" thickBot="1" x14ac:dyDescent="0.4">
      <c r="A95" s="7" t="s">
        <v>1191</v>
      </c>
      <c r="B95"/>
      <c r="C95"/>
      <c r="D95"/>
      <c r="E95"/>
      <c r="F95"/>
      <c r="G95"/>
      <c r="H95"/>
      <c r="I95"/>
      <c r="J95" s="386"/>
      <c r="K95"/>
      <c r="L95"/>
      <c r="M95"/>
      <c r="N95"/>
      <c r="O95"/>
      <c r="P95"/>
    </row>
    <row r="96" spans="1:16" ht="14.5" x14ac:dyDescent="0.35">
      <c r="A96" s="707" t="s">
        <v>675</v>
      </c>
      <c r="B96" s="709" t="s">
        <v>676</v>
      </c>
      <c r="C96" s="710"/>
      <c r="D96" s="711"/>
      <c r="E96" s="709" t="s">
        <v>723</v>
      </c>
      <c r="F96" s="710"/>
      <c r="G96" s="710"/>
      <c r="H96" s="704" t="s">
        <v>678</v>
      </c>
      <c r="I96" s="705"/>
      <c r="J96" s="706"/>
      <c r="K96"/>
      <c r="L96"/>
      <c r="M96"/>
      <c r="N96"/>
      <c r="O96"/>
      <c r="P96"/>
    </row>
    <row r="97" spans="1:16" ht="15" thickBot="1" x14ac:dyDescent="0.4">
      <c r="A97" s="708"/>
      <c r="B97" s="400" t="s">
        <v>8</v>
      </c>
      <c r="C97" s="366" t="s">
        <v>9</v>
      </c>
      <c r="D97" s="398" t="s">
        <v>10</v>
      </c>
      <c r="E97" s="399" t="s">
        <v>8</v>
      </c>
      <c r="F97" s="70" t="s">
        <v>9</v>
      </c>
      <c r="G97" s="398" t="s">
        <v>10</v>
      </c>
      <c r="H97" s="400" t="s">
        <v>8</v>
      </c>
      <c r="I97" s="70" t="s">
        <v>9</v>
      </c>
      <c r="J97" s="70" t="s">
        <v>10</v>
      </c>
      <c r="K97"/>
      <c r="L97"/>
      <c r="M97"/>
      <c r="N97"/>
      <c r="O97"/>
      <c r="P97"/>
    </row>
    <row r="98" spans="1:16" ht="15" thickBot="1" x14ac:dyDescent="0.4">
      <c r="A98" s="368" t="s">
        <v>679</v>
      </c>
      <c r="B98" s="387">
        <v>1860.64962430379</v>
      </c>
      <c r="C98" s="387">
        <v>2014.8589999999999</v>
      </c>
      <c r="D98" s="387">
        <v>1696.528</v>
      </c>
      <c r="E98" s="388">
        <v>1841.5371925148399</v>
      </c>
      <c r="F98" s="388">
        <v>1992.1544187263501</v>
      </c>
      <c r="G98" s="388">
        <v>1639.7201043902301</v>
      </c>
      <c r="H98" s="388">
        <v>1921.2307781598699</v>
      </c>
      <c r="I98" s="388">
        <v>2137.99832953843</v>
      </c>
      <c r="J98" s="388">
        <v>1812.19007395936</v>
      </c>
      <c r="K98"/>
      <c r="L98"/>
      <c r="M98"/>
      <c r="N98"/>
      <c r="O98"/>
      <c r="P98"/>
    </row>
    <row r="99" spans="1:16" ht="15" thickBot="1" x14ac:dyDescent="0.4">
      <c r="A99" s="370" t="s">
        <v>222</v>
      </c>
      <c r="B99" s="389">
        <v>1360.8487536523801</v>
      </c>
      <c r="C99" s="389">
        <v>1475.779</v>
      </c>
      <c r="D99" s="389">
        <v>1218.5940000000001</v>
      </c>
      <c r="E99" s="371">
        <v>1405.8815023217701</v>
      </c>
      <c r="F99" s="390">
        <v>1507.51870233051</v>
      </c>
      <c r="G99" s="390">
        <v>1257.67399659545</v>
      </c>
      <c r="H99" s="371">
        <v>1191.17934863497</v>
      </c>
      <c r="I99" s="390">
        <v>1299.3749988171301</v>
      </c>
      <c r="J99" s="390">
        <v>1118.4076559959899</v>
      </c>
      <c r="K99"/>
      <c r="L99"/>
      <c r="M99"/>
      <c r="N99"/>
      <c r="O99"/>
      <c r="P99"/>
    </row>
    <row r="100" spans="1:16" ht="15" thickBot="1" x14ac:dyDescent="0.4">
      <c r="A100" s="370" t="s">
        <v>680</v>
      </c>
      <c r="B100" s="389">
        <v>1499.68564637383</v>
      </c>
      <c r="C100" s="389">
        <v>1647.5</v>
      </c>
      <c r="D100" s="389">
        <v>1252.43</v>
      </c>
      <c r="E100" s="371">
        <v>1536.2302102850799</v>
      </c>
      <c r="F100" s="390">
        <v>1662.3177872690401</v>
      </c>
      <c r="G100" s="390">
        <v>1283.36842410241</v>
      </c>
      <c r="H100" s="371">
        <v>1318.52015944308</v>
      </c>
      <c r="I100" s="390">
        <v>1530.9397164438001</v>
      </c>
      <c r="J100" s="390">
        <v>1164.3647696033199</v>
      </c>
      <c r="K100"/>
      <c r="L100"/>
      <c r="M100"/>
      <c r="N100"/>
      <c r="O100"/>
      <c r="P100"/>
    </row>
    <row r="101" spans="1:16" ht="15" thickBot="1" x14ac:dyDescent="0.4">
      <c r="A101" s="370" t="s">
        <v>681</v>
      </c>
      <c r="B101" s="389">
        <v>1447.48061099502</v>
      </c>
      <c r="C101" s="389">
        <v>1574.922</v>
      </c>
      <c r="D101" s="389">
        <v>1280.068</v>
      </c>
      <c r="E101" s="371">
        <v>1462.0341597977799</v>
      </c>
      <c r="F101" s="390">
        <v>1574.5526666941601</v>
      </c>
      <c r="G101" s="390">
        <v>1289.2749088479</v>
      </c>
      <c r="H101" s="371">
        <v>1367.1273039781399</v>
      </c>
      <c r="I101" s="390">
        <v>1578.3639727452301</v>
      </c>
      <c r="J101" s="390">
        <v>1248.7868556769499</v>
      </c>
      <c r="K101"/>
      <c r="L101"/>
      <c r="M101"/>
      <c r="N101"/>
      <c r="O101"/>
      <c r="P101"/>
    </row>
    <row r="102" spans="1:16" ht="15" thickBot="1" x14ac:dyDescent="0.4">
      <c r="A102" s="370" t="s">
        <v>682</v>
      </c>
      <c r="B102" s="389">
        <v>1698.77445026136</v>
      </c>
      <c r="C102" s="389">
        <v>1892.3879999999999</v>
      </c>
      <c r="D102" s="389">
        <v>1402.0830000000001</v>
      </c>
      <c r="E102" s="371">
        <v>1701.5345257628101</v>
      </c>
      <c r="F102" s="390">
        <v>1875.74996470721</v>
      </c>
      <c r="G102" s="390">
        <v>1399.32532068152</v>
      </c>
      <c r="H102" s="371">
        <v>1688.3985547202101</v>
      </c>
      <c r="I102" s="390">
        <v>1972.49088250367</v>
      </c>
      <c r="J102" s="390">
        <v>1409.5926797136301</v>
      </c>
      <c r="K102"/>
      <c r="L102"/>
      <c r="M102"/>
      <c r="N102"/>
      <c r="O102"/>
      <c r="P102"/>
    </row>
    <row r="103" spans="1:16" ht="15" thickBot="1" x14ac:dyDescent="0.4">
      <c r="A103" s="370" t="s">
        <v>376</v>
      </c>
      <c r="B103" s="389">
        <v>1753.58061582347</v>
      </c>
      <c r="C103" s="389">
        <v>1986.307</v>
      </c>
      <c r="D103" s="389">
        <v>1550.009</v>
      </c>
      <c r="E103" s="371">
        <v>1776.81002753546</v>
      </c>
      <c r="F103" s="390">
        <v>1989.9823832823199</v>
      </c>
      <c r="G103" s="390">
        <v>1561.6775215303801</v>
      </c>
      <c r="H103" s="371">
        <v>1651.0280479994599</v>
      </c>
      <c r="I103" s="390">
        <v>1959.9298284954</v>
      </c>
      <c r="J103" s="390">
        <v>1512.90640288346</v>
      </c>
      <c r="K103"/>
      <c r="L103"/>
      <c r="M103"/>
      <c r="N103"/>
      <c r="O103"/>
      <c r="P103"/>
    </row>
    <row r="104" spans="1:16" ht="15" thickBot="1" x14ac:dyDescent="0.4">
      <c r="A104" s="370" t="s">
        <v>377</v>
      </c>
      <c r="B104" s="389">
        <v>1770.9733978514701</v>
      </c>
      <c r="C104" s="389">
        <v>1940.846</v>
      </c>
      <c r="D104" s="389">
        <v>1631.9670000000001</v>
      </c>
      <c r="E104" s="371">
        <v>1757.65168114106</v>
      </c>
      <c r="F104" s="390">
        <v>1934.5982646172699</v>
      </c>
      <c r="G104" s="390">
        <v>1581.2142655258899</v>
      </c>
      <c r="H104" s="371">
        <v>1809.1522974033201</v>
      </c>
      <c r="I104" s="390">
        <v>1969.78600490751</v>
      </c>
      <c r="J104" s="390">
        <v>1737.3524152457501</v>
      </c>
      <c r="K104"/>
      <c r="L104"/>
      <c r="M104"/>
      <c r="N104"/>
      <c r="O104"/>
      <c r="P104"/>
    </row>
    <row r="105" spans="1:16" ht="15" thickBot="1" x14ac:dyDescent="0.4">
      <c r="A105" s="370" t="s">
        <v>227</v>
      </c>
      <c r="B105" s="389">
        <v>2019.64436915023</v>
      </c>
      <c r="C105" s="389">
        <v>2072.8440000000001</v>
      </c>
      <c r="D105" s="389">
        <v>1998.4269999999999</v>
      </c>
      <c r="E105" s="371">
        <v>1938.5920028293001</v>
      </c>
      <c r="F105" s="390">
        <v>2104.67381153103</v>
      </c>
      <c r="G105" s="390">
        <v>1829.9026136791599</v>
      </c>
      <c r="H105" s="371">
        <v>2101.82970394011</v>
      </c>
      <c r="I105" s="390">
        <v>1999.0994425372501</v>
      </c>
      <c r="J105" s="390">
        <v>2123.3378694727799</v>
      </c>
      <c r="K105"/>
      <c r="L105"/>
      <c r="M105"/>
      <c r="N105"/>
      <c r="O105"/>
      <c r="P105"/>
    </row>
    <row r="106" spans="1:16" ht="15" thickBot="1" x14ac:dyDescent="0.4">
      <c r="A106" s="370" t="s">
        <v>683</v>
      </c>
      <c r="B106" s="389">
        <v>2055.6803199617302</v>
      </c>
      <c r="C106" s="389">
        <v>2419.924</v>
      </c>
      <c r="D106" s="389">
        <v>1860.3579999999999</v>
      </c>
      <c r="E106" s="371">
        <v>2113.7501883519099</v>
      </c>
      <c r="F106" s="390">
        <v>2503.2399642375499</v>
      </c>
      <c r="G106" s="390">
        <v>1813.98786565661</v>
      </c>
      <c r="H106" s="371">
        <v>1984.71677879411</v>
      </c>
      <c r="I106" s="390">
        <v>2238.5570509055201</v>
      </c>
      <c r="J106" s="390">
        <v>1902.7234594530801</v>
      </c>
      <c r="K106"/>
      <c r="L106"/>
      <c r="M106"/>
      <c r="N106"/>
      <c r="O106"/>
      <c r="P106"/>
    </row>
    <row r="107" spans="1:16" ht="15" thickBot="1" x14ac:dyDescent="0.4">
      <c r="A107" s="370" t="s">
        <v>684</v>
      </c>
      <c r="B107" s="389">
        <v>2570.6260183015102</v>
      </c>
      <c r="C107" s="389">
        <v>2985.1979999999999</v>
      </c>
      <c r="D107" s="389">
        <v>2254.9879999999998</v>
      </c>
      <c r="E107" s="371">
        <v>2724.7824788889102</v>
      </c>
      <c r="F107" s="390">
        <v>3086.6480986718102</v>
      </c>
      <c r="G107" s="390">
        <v>2323.3721872095798</v>
      </c>
      <c r="H107" s="371">
        <v>2331.45156429186</v>
      </c>
      <c r="I107" s="390">
        <v>2696.7338984850699</v>
      </c>
      <c r="J107" s="390">
        <v>2184.4448477066999</v>
      </c>
      <c r="K107"/>
      <c r="L107"/>
      <c r="M107"/>
      <c r="N107"/>
      <c r="O107"/>
      <c r="P107"/>
    </row>
    <row r="108" spans="1:16" ht="15" thickBot="1" x14ac:dyDescent="0.4">
      <c r="A108" s="370" t="s">
        <v>724</v>
      </c>
      <c r="B108" s="389">
        <v>2789.1716516911602</v>
      </c>
      <c r="C108" s="389">
        <v>2999.6280000000002</v>
      </c>
      <c r="D108" s="389">
        <v>2553.1460000000002</v>
      </c>
      <c r="E108" s="371">
        <v>2981.91873161176</v>
      </c>
      <c r="F108" s="390">
        <v>3201.98534283955</v>
      </c>
      <c r="G108" s="390">
        <v>2681.4249566334502</v>
      </c>
      <c r="H108" s="371">
        <v>2703.39217445335</v>
      </c>
      <c r="I108" s="390">
        <v>2897.09318208065</v>
      </c>
      <c r="J108" s="390">
        <v>2504.19252067245</v>
      </c>
      <c r="K108"/>
      <c r="L108"/>
      <c r="M108"/>
      <c r="N108"/>
      <c r="O108"/>
      <c r="P108"/>
    </row>
    <row r="109" spans="1:16" ht="14.5" x14ac:dyDescent="0.35">
      <c r="A109" s="551" t="s">
        <v>1181</v>
      </c>
      <c r="B109"/>
      <c r="C109"/>
      <c r="D109"/>
      <c r="E109"/>
      <c r="F109"/>
      <c r="G109"/>
      <c r="H109"/>
      <c r="I109"/>
      <c r="J109"/>
      <c r="K109"/>
      <c r="L109"/>
      <c r="M109"/>
      <c r="N109"/>
      <c r="O109"/>
      <c r="P109"/>
    </row>
    <row r="110" spans="1:16" ht="14.5" x14ac:dyDescent="0.35">
      <c r="B110"/>
      <c r="C110"/>
      <c r="D110"/>
      <c r="E110"/>
      <c r="F110"/>
      <c r="G110"/>
      <c r="H110"/>
      <c r="I110"/>
      <c r="J110"/>
      <c r="K110"/>
      <c r="L110" s="403"/>
      <c r="M110"/>
      <c r="N110"/>
      <c r="O110"/>
      <c r="P110"/>
    </row>
    <row r="111" spans="1:16" ht="15" thickBot="1" x14ac:dyDescent="0.4">
      <c r="A111" s="7" t="s">
        <v>1192</v>
      </c>
      <c r="B111"/>
      <c r="C111"/>
      <c r="D111"/>
      <c r="E111"/>
      <c r="F111"/>
      <c r="G111"/>
      <c r="H111"/>
      <c r="I111"/>
      <c r="J111" s="386"/>
      <c r="K111"/>
      <c r="L111"/>
      <c r="M111"/>
      <c r="N111"/>
      <c r="O111"/>
      <c r="P111"/>
    </row>
    <row r="112" spans="1:16" ht="14.5" x14ac:dyDescent="0.35">
      <c r="A112" s="712" t="s">
        <v>685</v>
      </c>
      <c r="B112" s="710" t="s">
        <v>676</v>
      </c>
      <c r="C112" s="710"/>
      <c r="D112" s="710"/>
      <c r="E112" s="709" t="s">
        <v>677</v>
      </c>
      <c r="F112" s="710"/>
      <c r="G112" s="710"/>
      <c r="H112" s="704" t="s">
        <v>678</v>
      </c>
      <c r="I112" s="705"/>
      <c r="J112" s="705"/>
      <c r="K112"/>
      <c r="L112"/>
      <c r="M112"/>
      <c r="N112"/>
      <c r="O112"/>
      <c r="P112"/>
    </row>
    <row r="113" spans="1:16" ht="15" thickBot="1" x14ac:dyDescent="0.4">
      <c r="A113" s="713"/>
      <c r="B113" s="70" t="s">
        <v>8</v>
      </c>
      <c r="C113" s="70" t="s">
        <v>9</v>
      </c>
      <c r="D113" s="398" t="s">
        <v>10</v>
      </c>
      <c r="E113" s="399" t="s">
        <v>8</v>
      </c>
      <c r="F113" s="70" t="s">
        <v>9</v>
      </c>
      <c r="G113" s="70" t="s">
        <v>10</v>
      </c>
      <c r="H113" s="70" t="s">
        <v>8</v>
      </c>
      <c r="I113" s="397" t="s">
        <v>9</v>
      </c>
      <c r="J113" s="397" t="s">
        <v>10</v>
      </c>
      <c r="K113" s="391"/>
      <c r="L113"/>
      <c r="M113"/>
      <c r="N113"/>
      <c r="O113"/>
      <c r="P113"/>
    </row>
    <row r="114" spans="1:16" ht="15" thickBot="1" x14ac:dyDescent="0.4">
      <c r="A114" s="392" t="s">
        <v>679</v>
      </c>
      <c r="B114" s="369">
        <v>1860.64962430379</v>
      </c>
      <c r="C114" s="369">
        <v>2014.8589999999999</v>
      </c>
      <c r="D114" s="369">
        <v>1696.528</v>
      </c>
      <c r="E114" s="388">
        <v>1841.5371925148399</v>
      </c>
      <c r="F114" s="388">
        <v>1992.1544187263501</v>
      </c>
      <c r="G114" s="388">
        <v>1639.7201043902301</v>
      </c>
      <c r="H114" s="388">
        <v>1921.2307781598699</v>
      </c>
      <c r="I114" s="388">
        <v>2137.99832953843</v>
      </c>
      <c r="J114" s="388">
        <v>1812.19007395936</v>
      </c>
      <c r="K114" s="391"/>
      <c r="L114"/>
      <c r="M114"/>
      <c r="N114"/>
      <c r="O114"/>
      <c r="P114"/>
    </row>
    <row r="115" spans="1:16" ht="15" thickBot="1" x14ac:dyDescent="0.4">
      <c r="A115" s="372" t="s">
        <v>725</v>
      </c>
      <c r="B115" s="371">
        <v>3425.23125992118</v>
      </c>
      <c r="C115" s="371">
        <v>3747.277</v>
      </c>
      <c r="D115" s="371">
        <v>2897.3609999999999</v>
      </c>
      <c r="E115" s="371">
        <v>3496.1219739337298</v>
      </c>
      <c r="F115" s="371">
        <v>3790.8001208781102</v>
      </c>
      <c r="G115" s="371">
        <v>2939.5092323225299</v>
      </c>
      <c r="H115" s="371">
        <v>3173.6792161725102</v>
      </c>
      <c r="I115" s="390">
        <v>3547.2540843849802</v>
      </c>
      <c r="J115" s="390">
        <v>2792.80704139106</v>
      </c>
      <c r="K115" s="391"/>
      <c r="L115"/>
      <c r="M115"/>
      <c r="N115"/>
      <c r="O115"/>
      <c r="P115"/>
    </row>
    <row r="116" spans="1:16" ht="15" thickBot="1" x14ac:dyDescent="0.4">
      <c r="A116" s="372" t="s">
        <v>687</v>
      </c>
      <c r="B116" s="371">
        <v>2368.4543959429502</v>
      </c>
      <c r="C116" s="371">
        <v>2724.4670000000001</v>
      </c>
      <c r="D116" s="371">
        <v>2146.2600000000002</v>
      </c>
      <c r="E116" s="371">
        <v>2540.1847626948302</v>
      </c>
      <c r="F116" s="371">
        <v>2808.6501310057502</v>
      </c>
      <c r="G116" s="371">
        <v>2260.0106570446801</v>
      </c>
      <c r="H116" s="371">
        <v>2167.3238838634502</v>
      </c>
      <c r="I116" s="390">
        <v>2511.35081257308</v>
      </c>
      <c r="J116" s="390">
        <v>2060.9033491864502</v>
      </c>
      <c r="K116" s="391"/>
      <c r="L116"/>
      <c r="M116"/>
      <c r="N116"/>
      <c r="O116"/>
      <c r="P116"/>
    </row>
    <row r="117" spans="1:16" ht="15" thickBot="1" x14ac:dyDescent="0.4">
      <c r="A117" s="372" t="s">
        <v>688</v>
      </c>
      <c r="B117" s="371">
        <v>1988.68052138385</v>
      </c>
      <c r="C117" s="371">
        <v>2172.8919999999998</v>
      </c>
      <c r="D117" s="371">
        <v>1811.6780000000001</v>
      </c>
      <c r="E117" s="371">
        <v>2012.4004543384201</v>
      </c>
      <c r="F117" s="371">
        <v>2198.15814923373</v>
      </c>
      <c r="G117" s="371">
        <v>1795.7579483690399</v>
      </c>
      <c r="H117" s="371">
        <v>1925.3801062817099</v>
      </c>
      <c r="I117" s="390">
        <v>2072.3278802878599</v>
      </c>
      <c r="J117" s="390">
        <v>1842.3702571788599</v>
      </c>
      <c r="K117" s="391"/>
      <c r="L117"/>
      <c r="M117"/>
      <c r="N117"/>
      <c r="O117"/>
      <c r="P117"/>
    </row>
    <row r="118" spans="1:16" ht="15" thickBot="1" x14ac:dyDescent="0.4">
      <c r="A118" s="372" t="s">
        <v>689</v>
      </c>
      <c r="B118" s="371">
        <v>1488.7217832229501</v>
      </c>
      <c r="C118" s="371">
        <v>1532.1769999999999</v>
      </c>
      <c r="D118" s="371">
        <v>1467.7139999999999</v>
      </c>
      <c r="E118" s="371">
        <v>1475.4144957625499</v>
      </c>
      <c r="F118" s="371">
        <v>1527.67203669688</v>
      </c>
      <c r="G118" s="371">
        <v>1445.9618930572699</v>
      </c>
      <c r="H118" s="371">
        <v>1573.0274599955201</v>
      </c>
      <c r="I118" s="390">
        <v>1628.3393851006001</v>
      </c>
      <c r="J118" s="390">
        <v>1566.4019621668999</v>
      </c>
      <c r="K118" s="391"/>
      <c r="L118"/>
      <c r="M118" s="402"/>
      <c r="N118"/>
      <c r="O118"/>
      <c r="P118"/>
    </row>
    <row r="119" spans="1:16" ht="15" thickBot="1" x14ac:dyDescent="0.4">
      <c r="A119" s="372" t="s">
        <v>726</v>
      </c>
      <c r="B119" s="371">
        <v>1369.6699123690801</v>
      </c>
      <c r="C119" s="371">
        <v>1504.528</v>
      </c>
      <c r="D119" s="371">
        <v>1283.1479999999999</v>
      </c>
      <c r="E119" s="371">
        <v>1308.65578862962</v>
      </c>
      <c r="F119" s="371">
        <v>1408.6198857361501</v>
      </c>
      <c r="G119" s="371">
        <v>1250.0322638448299</v>
      </c>
      <c r="H119" s="371">
        <v>1554.4412246920101</v>
      </c>
      <c r="I119" s="390">
        <v>1740.52496635995</v>
      </c>
      <c r="J119" s="390">
        <v>1399.12432178566</v>
      </c>
      <c r="K119" s="391"/>
      <c r="L119"/>
      <c r="M119"/>
      <c r="N119"/>
      <c r="O119"/>
      <c r="P119"/>
    </row>
    <row r="120" spans="1:16" ht="15" thickBot="1" x14ac:dyDescent="0.4">
      <c r="A120" s="372" t="s">
        <v>727</v>
      </c>
      <c r="B120" s="371">
        <v>1418.2739645788699</v>
      </c>
      <c r="C120" s="371">
        <v>1426.2629999999999</v>
      </c>
      <c r="D120" s="371">
        <v>1398.568</v>
      </c>
      <c r="E120" s="371">
        <v>1445.6938971209299</v>
      </c>
      <c r="F120" s="371">
        <v>1454.7457790209601</v>
      </c>
      <c r="G120" s="371">
        <v>1423.2171875552101</v>
      </c>
      <c r="H120" s="371">
        <v>1159.32563122651</v>
      </c>
      <c r="I120" s="390">
        <v>1151.7821233649699</v>
      </c>
      <c r="J120" s="390">
        <v>1176.81239428207</v>
      </c>
      <c r="K120" s="391"/>
      <c r="L120"/>
      <c r="M120"/>
      <c r="N120"/>
      <c r="O120"/>
      <c r="P120"/>
    </row>
    <row r="121" spans="1:16" ht="15" thickBot="1" x14ac:dyDescent="0.4">
      <c r="A121" s="372" t="s">
        <v>728</v>
      </c>
      <c r="B121" s="371">
        <v>1667.4568777330301</v>
      </c>
      <c r="C121" s="371">
        <v>1741.989</v>
      </c>
      <c r="D121" s="371">
        <v>1306.749</v>
      </c>
      <c r="E121" s="371">
        <v>1669.7247117158499</v>
      </c>
      <c r="F121" s="371">
        <v>1747.7344088182399</v>
      </c>
      <c r="G121" s="371">
        <v>1306.4410791757</v>
      </c>
      <c r="H121" s="371">
        <v>1617.8639941405499</v>
      </c>
      <c r="I121" s="390">
        <v>1633.08129687011</v>
      </c>
      <c r="J121" s="390">
        <v>1330.4075623736201</v>
      </c>
      <c r="K121" s="391"/>
      <c r="L121"/>
      <c r="M121"/>
      <c r="N121"/>
      <c r="O121"/>
      <c r="P121"/>
    </row>
    <row r="122" spans="1:16" ht="15" thickBot="1" x14ac:dyDescent="0.4">
      <c r="A122" s="372" t="s">
        <v>692</v>
      </c>
      <c r="B122" s="371">
        <v>1572.4215746607799</v>
      </c>
      <c r="C122" s="371">
        <v>1633.1010000000001</v>
      </c>
      <c r="D122" s="371">
        <v>1383.85</v>
      </c>
      <c r="E122" s="371">
        <v>1557.85235435089</v>
      </c>
      <c r="F122" s="371">
        <v>1619.07605243835</v>
      </c>
      <c r="G122" s="371">
        <v>1377.6430639763701</v>
      </c>
      <c r="H122" s="371">
        <v>1795.0720823491999</v>
      </c>
      <c r="I122" s="390">
        <v>1808.60912162823</v>
      </c>
      <c r="J122" s="390">
        <v>1655.6422292611901</v>
      </c>
      <c r="K122" s="391"/>
      <c r="L122"/>
      <c r="M122"/>
      <c r="N122"/>
      <c r="O122"/>
      <c r="P122"/>
    </row>
    <row r="123" spans="1:16" ht="15" thickBot="1" x14ac:dyDescent="0.4">
      <c r="A123" s="372" t="s">
        <v>693</v>
      </c>
      <c r="B123" s="371">
        <v>1153.57127240966</v>
      </c>
      <c r="C123" s="371">
        <v>1259.23</v>
      </c>
      <c r="D123" s="371">
        <v>1071.529</v>
      </c>
      <c r="E123" s="371">
        <v>1174.8305182531601</v>
      </c>
      <c r="F123" s="371">
        <v>1258.1490845860501</v>
      </c>
      <c r="G123" s="371">
        <v>1082.17132397459</v>
      </c>
      <c r="H123" s="371">
        <v>1106.66680419415</v>
      </c>
      <c r="I123" s="390">
        <v>1264.4685150329699</v>
      </c>
      <c r="J123" s="390">
        <v>1056.90564244096</v>
      </c>
      <c r="K123" s="391"/>
      <c r="L123"/>
      <c r="M123"/>
      <c r="N123"/>
      <c r="O123"/>
      <c r="P123"/>
    </row>
    <row r="124" spans="1:16" ht="14.5" x14ac:dyDescent="0.35">
      <c r="A124" s="551" t="s">
        <v>1181</v>
      </c>
      <c r="B124"/>
      <c r="C124"/>
      <c r="D124"/>
      <c r="E124"/>
      <c r="F124"/>
      <c r="G124"/>
      <c r="H124"/>
      <c r="I124"/>
      <c r="J124"/>
      <c r="K124"/>
      <c r="L124"/>
      <c r="M124"/>
      <c r="N124"/>
      <c r="O124"/>
      <c r="P124"/>
    </row>
    <row r="125" spans="1:16" ht="14.5" x14ac:dyDescent="0.35">
      <c r="A125" s="7"/>
      <c r="B125"/>
      <c r="C125"/>
      <c r="D125"/>
      <c r="E125"/>
      <c r="F125"/>
      <c r="G125"/>
      <c r="H125"/>
      <c r="I125"/>
      <c r="J125"/>
      <c r="K125"/>
      <c r="L125"/>
      <c r="M125"/>
      <c r="N125"/>
      <c r="O125"/>
      <c r="P125"/>
    </row>
    <row r="126" spans="1:16" ht="15" thickBot="1" x14ac:dyDescent="0.4">
      <c r="A126" s="7" t="s">
        <v>1170</v>
      </c>
      <c r="B126"/>
      <c r="C126"/>
      <c r="D126"/>
      <c r="E126"/>
      <c r="F126"/>
      <c r="G126"/>
      <c r="H126"/>
      <c r="I126"/>
      <c r="J126"/>
      <c r="K126"/>
      <c r="L126"/>
      <c r="M126"/>
      <c r="N126"/>
      <c r="O126"/>
      <c r="P126"/>
    </row>
    <row r="127" spans="1:16" ht="15" thickBot="1" x14ac:dyDescent="0.4">
      <c r="A127" s="441" t="s">
        <v>188</v>
      </c>
      <c r="B127" s="445">
        <v>2025</v>
      </c>
      <c r="C127"/>
      <c r="D127"/>
      <c r="E127"/>
      <c r="F127"/>
      <c r="G127"/>
      <c r="H127"/>
      <c r="I127"/>
      <c r="J127"/>
      <c r="K127"/>
      <c r="L127"/>
      <c r="M127"/>
    </row>
    <row r="128" spans="1:16" ht="15" thickBot="1" x14ac:dyDescent="0.4">
      <c r="A128" s="106" t="s">
        <v>195</v>
      </c>
      <c r="B128" s="208">
        <v>13.2165183393956</v>
      </c>
      <c r="C128"/>
      <c r="D128"/>
      <c r="E128"/>
      <c r="F128"/>
      <c r="G128"/>
      <c r="H128"/>
      <c r="I128"/>
      <c r="J128"/>
      <c r="K128"/>
      <c r="L128"/>
      <c r="M128"/>
    </row>
    <row r="129" spans="1:16" ht="15" thickBot="1" x14ac:dyDescent="0.4">
      <c r="A129" s="106" t="s">
        <v>196</v>
      </c>
      <c r="B129" s="208">
        <v>10.102821936634699</v>
      </c>
      <c r="C129"/>
      <c r="D129"/>
      <c r="E129"/>
      <c r="F129"/>
      <c r="G129"/>
      <c r="H129"/>
      <c r="I129"/>
      <c r="J129"/>
      <c r="K129"/>
      <c r="L129"/>
      <c r="M129"/>
    </row>
    <row r="130" spans="1:16" ht="15" thickBot="1" x14ac:dyDescent="0.4">
      <c r="A130" s="106" t="s">
        <v>197</v>
      </c>
      <c r="B130" s="208">
        <v>10.2432090495809</v>
      </c>
      <c r="C130"/>
      <c r="D130"/>
      <c r="E130"/>
      <c r="F130"/>
      <c r="G130"/>
      <c r="H130"/>
      <c r="I130"/>
      <c r="J130"/>
      <c r="K130"/>
      <c r="L130"/>
      <c r="M130"/>
    </row>
    <row r="131" spans="1:16" ht="15" thickBot="1" x14ac:dyDescent="0.4">
      <c r="A131" s="106" t="s">
        <v>198</v>
      </c>
      <c r="B131" s="208">
        <v>9.9421213198301892</v>
      </c>
      <c r="C131"/>
      <c r="D131"/>
      <c r="E131"/>
      <c r="F131"/>
      <c r="G131"/>
      <c r="H131"/>
      <c r="I131"/>
      <c r="J131"/>
      <c r="K131"/>
      <c r="L131"/>
      <c r="M131"/>
    </row>
    <row r="132" spans="1:16" ht="15" thickBot="1" x14ac:dyDescent="0.4">
      <c r="A132" s="106" t="s">
        <v>199</v>
      </c>
      <c r="B132" s="208">
        <v>10.3373345876361</v>
      </c>
      <c r="C132"/>
      <c r="D132"/>
      <c r="E132"/>
      <c r="F132"/>
      <c r="G132"/>
      <c r="H132"/>
      <c r="I132"/>
      <c r="J132"/>
      <c r="K132"/>
      <c r="L132"/>
      <c r="M132"/>
    </row>
    <row r="133" spans="1:16" ht="15" thickBot="1" x14ac:dyDescent="0.4">
      <c r="A133" s="106" t="s">
        <v>200</v>
      </c>
      <c r="B133" s="208">
        <v>9.05359058060235</v>
      </c>
      <c r="C133"/>
      <c r="D133"/>
      <c r="E133"/>
      <c r="F133"/>
      <c r="G133"/>
      <c r="H133"/>
      <c r="I133"/>
      <c r="J133"/>
      <c r="K133"/>
      <c r="L133"/>
      <c r="M133"/>
    </row>
    <row r="134" spans="1:16" ht="15" thickBot="1" x14ac:dyDescent="0.4">
      <c r="A134" s="106" t="s">
        <v>201</v>
      </c>
      <c r="B134" s="208">
        <v>8.6135028345414995</v>
      </c>
      <c r="C134"/>
      <c r="D134"/>
      <c r="E134"/>
      <c r="F134"/>
      <c r="G134"/>
      <c r="H134"/>
      <c r="I134"/>
      <c r="J134"/>
      <c r="K134"/>
      <c r="L134"/>
      <c r="M134"/>
    </row>
    <row r="135" spans="1:16" ht="15" thickBot="1" x14ac:dyDescent="0.4">
      <c r="A135" s="106" t="s">
        <v>202</v>
      </c>
      <c r="B135" s="208">
        <v>10.503886780938799</v>
      </c>
      <c r="C135"/>
      <c r="D135"/>
      <c r="E135"/>
      <c r="F135"/>
      <c r="G135"/>
      <c r="H135"/>
      <c r="I135"/>
      <c r="J135"/>
      <c r="K135"/>
      <c r="L135"/>
      <c r="M135"/>
    </row>
    <row r="136" spans="1:16" ht="15" thickBot="1" x14ac:dyDescent="0.4">
      <c r="A136" s="482" t="s">
        <v>252</v>
      </c>
      <c r="B136" s="483">
        <v>10.968383586648899</v>
      </c>
      <c r="C136"/>
      <c r="D136"/>
      <c r="E136"/>
      <c r="F136"/>
      <c r="G136"/>
      <c r="H136"/>
      <c r="I136"/>
      <c r="J136"/>
      <c r="K136"/>
      <c r="L136"/>
      <c r="M136"/>
    </row>
    <row r="137" spans="1:16" ht="14.5" x14ac:dyDescent="0.35">
      <c r="A137" s="551" t="s">
        <v>1181</v>
      </c>
      <c r="B137"/>
      <c r="C137"/>
      <c r="D137"/>
      <c r="E137"/>
      <c r="F137"/>
      <c r="G137"/>
      <c r="H137"/>
      <c r="I137"/>
      <c r="J137"/>
      <c r="K137"/>
      <c r="L137"/>
      <c r="M137"/>
      <c r="N137"/>
      <c r="O137"/>
      <c r="P137"/>
    </row>
    <row r="138" spans="1:16" ht="14.5" x14ac:dyDescent="0.35">
      <c r="A138" s="60"/>
      <c r="B138"/>
      <c r="C138"/>
      <c r="D138"/>
      <c r="E138"/>
      <c r="F138"/>
      <c r="G138"/>
      <c r="H138"/>
      <c r="I138"/>
      <c r="J138"/>
      <c r="K138"/>
      <c r="L138"/>
      <c r="M138"/>
      <c r="N138"/>
      <c r="O138"/>
      <c r="P138"/>
    </row>
    <row r="139" spans="1:16" ht="15" thickBot="1" x14ac:dyDescent="0.4">
      <c r="A139" s="62" t="s">
        <v>1171</v>
      </c>
      <c r="B139"/>
      <c r="C139"/>
      <c r="D139"/>
      <c r="E139"/>
      <c r="F139"/>
      <c r="G139"/>
      <c r="H139"/>
      <c r="I139"/>
      <c r="J139"/>
      <c r="K139"/>
      <c r="L139"/>
      <c r="M139"/>
      <c r="N139"/>
      <c r="O139"/>
      <c r="P139"/>
    </row>
    <row r="140" spans="1:16" ht="15" thickBot="1" x14ac:dyDescent="0.4">
      <c r="A140" s="364" t="s">
        <v>729</v>
      </c>
      <c r="B140" s="367">
        <v>2025</v>
      </c>
      <c r="C140"/>
      <c r="D140"/>
      <c r="E140"/>
      <c r="F140"/>
      <c r="G140"/>
      <c r="H140"/>
      <c r="I140"/>
      <c r="J140"/>
      <c r="K140"/>
      <c r="L140"/>
      <c r="M140"/>
    </row>
    <row r="141" spans="1:16" ht="15" thickBot="1" x14ac:dyDescent="0.4">
      <c r="A141" s="106" t="s">
        <v>730</v>
      </c>
      <c r="B141" s="393">
        <v>9.3009649411484592</v>
      </c>
      <c r="C141"/>
      <c r="D141"/>
      <c r="E141"/>
      <c r="F141"/>
      <c r="G141"/>
      <c r="H141"/>
      <c r="I141"/>
      <c r="J141"/>
      <c r="K141"/>
      <c r="L141"/>
      <c r="M141"/>
    </row>
    <row r="142" spans="1:16" ht="15" thickBot="1" x14ac:dyDescent="0.4">
      <c r="A142" s="106" t="s">
        <v>391</v>
      </c>
      <c r="B142" s="393">
        <v>10.766261767028301</v>
      </c>
      <c r="C142"/>
      <c r="D142"/>
      <c r="E142"/>
      <c r="F142"/>
      <c r="G142"/>
      <c r="H142"/>
      <c r="I142"/>
      <c r="J142"/>
      <c r="K142"/>
      <c r="L142"/>
      <c r="M142"/>
    </row>
    <row r="143" spans="1:16" ht="15" thickBot="1" x14ac:dyDescent="0.4">
      <c r="A143" s="106" t="s">
        <v>731</v>
      </c>
      <c r="B143" s="393">
        <v>11.268498681360899</v>
      </c>
      <c r="C143"/>
      <c r="D143"/>
      <c r="E143"/>
      <c r="F143"/>
      <c r="G143"/>
      <c r="H143"/>
      <c r="I143"/>
      <c r="J143"/>
      <c r="K143"/>
      <c r="L143"/>
      <c r="M143"/>
    </row>
    <row r="144" spans="1:16" ht="28.5" thickBot="1" x14ac:dyDescent="0.4">
      <c r="A144" s="106" t="s">
        <v>732</v>
      </c>
      <c r="B144" s="393">
        <v>17.0941334804108</v>
      </c>
      <c r="C144"/>
      <c r="D144"/>
      <c r="E144"/>
      <c r="F144"/>
      <c r="G144"/>
      <c r="H144"/>
      <c r="I144"/>
      <c r="J144"/>
      <c r="K144"/>
      <c r="L144"/>
      <c r="M144"/>
    </row>
    <row r="145" spans="1:16" ht="28.5" thickBot="1" x14ac:dyDescent="0.4">
      <c r="A145" s="106" t="s">
        <v>733</v>
      </c>
      <c r="B145" s="393">
        <v>10.005628479519601</v>
      </c>
      <c r="C145"/>
      <c r="D145"/>
      <c r="E145"/>
      <c r="F145"/>
      <c r="G145"/>
      <c r="H145"/>
      <c r="I145"/>
      <c r="J145"/>
      <c r="K145"/>
      <c r="L145"/>
      <c r="M145"/>
    </row>
    <row r="146" spans="1:16" ht="15" thickBot="1" x14ac:dyDescent="0.4">
      <c r="A146" s="106" t="s">
        <v>338</v>
      </c>
      <c r="B146" s="393">
        <v>9.4603187420604495</v>
      </c>
      <c r="C146"/>
      <c r="D146"/>
      <c r="E146"/>
      <c r="F146"/>
      <c r="G146"/>
      <c r="H146"/>
      <c r="I146"/>
      <c r="J146"/>
      <c r="K146"/>
      <c r="L146"/>
      <c r="M146"/>
    </row>
    <row r="147" spans="1:16" ht="15" thickBot="1" x14ac:dyDescent="0.4">
      <c r="A147" s="106" t="s">
        <v>734</v>
      </c>
      <c r="B147" s="393">
        <v>9.9310197612065405</v>
      </c>
      <c r="C147"/>
      <c r="D147"/>
      <c r="E147"/>
      <c r="F147"/>
      <c r="G147"/>
      <c r="H147"/>
      <c r="I147"/>
      <c r="J147"/>
      <c r="K147"/>
      <c r="L147"/>
      <c r="M147"/>
    </row>
    <row r="148" spans="1:16" ht="15" thickBot="1" x14ac:dyDescent="0.4">
      <c r="A148" s="106" t="s">
        <v>392</v>
      </c>
      <c r="B148" s="393">
        <v>9.9379463199753797</v>
      </c>
      <c r="C148"/>
      <c r="D148"/>
      <c r="E148"/>
      <c r="F148"/>
      <c r="G148"/>
      <c r="H148"/>
      <c r="I148"/>
      <c r="J148"/>
      <c r="K148"/>
      <c r="L148"/>
      <c r="M148"/>
    </row>
    <row r="149" spans="1:16" ht="15" thickBot="1" x14ac:dyDescent="0.4">
      <c r="A149" s="106" t="s">
        <v>341</v>
      </c>
      <c r="B149" s="393">
        <v>7.2461100662305897</v>
      </c>
      <c r="C149"/>
      <c r="D149"/>
      <c r="E149"/>
      <c r="F149"/>
      <c r="G149"/>
      <c r="H149"/>
      <c r="I149"/>
      <c r="J149"/>
      <c r="K149"/>
      <c r="L149"/>
      <c r="M149"/>
    </row>
    <row r="150" spans="1:16" ht="15" thickBot="1" x14ac:dyDescent="0.4">
      <c r="A150" s="106" t="s">
        <v>735</v>
      </c>
      <c r="B150" s="393">
        <v>17.391333627866</v>
      </c>
      <c r="C150"/>
      <c r="D150"/>
      <c r="E150"/>
      <c r="F150"/>
      <c r="G150"/>
      <c r="H150"/>
      <c r="I150"/>
      <c r="J150"/>
      <c r="K150"/>
      <c r="L150"/>
      <c r="M150"/>
    </row>
    <row r="151" spans="1:16" ht="15" thickBot="1" x14ac:dyDescent="0.4">
      <c r="A151" s="106" t="s">
        <v>343</v>
      </c>
      <c r="B151" s="393">
        <v>17.5145396632679</v>
      </c>
      <c r="C151"/>
      <c r="D151"/>
      <c r="E151"/>
      <c r="F151"/>
      <c r="G151"/>
      <c r="H151"/>
      <c r="I151"/>
      <c r="J151"/>
      <c r="K151"/>
      <c r="L151"/>
      <c r="M151"/>
    </row>
    <row r="152" spans="1:16" ht="15" thickBot="1" x14ac:dyDescent="0.4">
      <c r="A152" s="106" t="s">
        <v>344</v>
      </c>
      <c r="B152" s="393">
        <v>10.7703933503185</v>
      </c>
      <c r="C152"/>
      <c r="D152"/>
      <c r="E152"/>
      <c r="F152"/>
      <c r="G152"/>
      <c r="H152"/>
      <c r="I152"/>
      <c r="J152"/>
      <c r="K152"/>
      <c r="L152"/>
      <c r="M152"/>
    </row>
    <row r="153" spans="1:16" ht="15" thickBot="1" x14ac:dyDescent="0.4">
      <c r="A153" s="106" t="s">
        <v>345</v>
      </c>
      <c r="B153" s="393">
        <v>12.873608829542199</v>
      </c>
      <c r="C153"/>
      <c r="D153"/>
      <c r="E153"/>
      <c r="F153"/>
      <c r="G153"/>
      <c r="H153"/>
      <c r="I153"/>
      <c r="J153"/>
      <c r="K153"/>
      <c r="L153"/>
      <c r="M153"/>
    </row>
    <row r="154" spans="1:16" ht="15" thickBot="1" x14ac:dyDescent="0.4">
      <c r="A154" s="106" t="s">
        <v>346</v>
      </c>
      <c r="B154" s="393">
        <v>9.2369913588092505</v>
      </c>
      <c r="C154"/>
      <c r="D154"/>
      <c r="E154"/>
      <c r="F154"/>
      <c r="G154"/>
      <c r="H154"/>
      <c r="I154"/>
      <c r="J154"/>
      <c r="K154"/>
      <c r="L154"/>
      <c r="M154"/>
    </row>
    <row r="155" spans="1:16" ht="28.5" thickBot="1" x14ac:dyDescent="0.4">
      <c r="A155" s="106" t="s">
        <v>347</v>
      </c>
      <c r="B155" s="393">
        <v>14.5773310224521</v>
      </c>
      <c r="C155"/>
      <c r="D155"/>
      <c r="E155"/>
      <c r="F155"/>
      <c r="G155"/>
      <c r="H155"/>
      <c r="I155"/>
      <c r="J155"/>
      <c r="K155"/>
      <c r="L155"/>
      <c r="M155"/>
    </row>
    <row r="156" spans="1:16" ht="15" thickBot="1" x14ac:dyDescent="0.4">
      <c r="A156" s="106" t="s">
        <v>348</v>
      </c>
      <c r="B156" s="393">
        <v>10.9412349495061</v>
      </c>
      <c r="C156"/>
      <c r="D156"/>
      <c r="E156"/>
      <c r="F156"/>
      <c r="G156"/>
      <c r="H156"/>
      <c r="I156"/>
      <c r="J156"/>
      <c r="K156"/>
      <c r="L156"/>
      <c r="M156"/>
    </row>
    <row r="157" spans="1:16" ht="15" thickBot="1" x14ac:dyDescent="0.4">
      <c r="A157" s="106" t="s">
        <v>349</v>
      </c>
      <c r="B157" s="393">
        <v>11.9532633406305</v>
      </c>
      <c r="C157"/>
      <c r="D157"/>
      <c r="E157"/>
      <c r="F157"/>
      <c r="G157"/>
      <c r="H157"/>
      <c r="I157"/>
      <c r="J157"/>
      <c r="K157"/>
      <c r="L157"/>
      <c r="M157"/>
    </row>
    <row r="158" spans="1:16" ht="17.25" customHeight="1" thickBot="1" x14ac:dyDescent="0.4">
      <c r="A158" s="106" t="s">
        <v>736</v>
      </c>
      <c r="B158" s="393">
        <v>9.5909312120822801</v>
      </c>
      <c r="C158"/>
      <c r="D158"/>
      <c r="E158"/>
      <c r="F158"/>
      <c r="G158"/>
      <c r="H158"/>
      <c r="I158"/>
      <c r="J158"/>
      <c r="K158"/>
      <c r="L158"/>
      <c r="M158"/>
    </row>
    <row r="159" spans="1:16" ht="16" customHeight="1" thickBot="1" x14ac:dyDescent="0.4">
      <c r="A159" s="106" t="s">
        <v>351</v>
      </c>
      <c r="B159" s="393">
        <v>8.9336139963845707</v>
      </c>
      <c r="C159"/>
      <c r="D159"/>
      <c r="E159"/>
      <c r="F159"/>
      <c r="G159"/>
      <c r="H159"/>
      <c r="I159"/>
      <c r="J159"/>
      <c r="K159"/>
      <c r="L159"/>
      <c r="M159"/>
    </row>
    <row r="160" spans="1:16" ht="14.5" x14ac:dyDescent="0.35">
      <c r="A160" s="551" t="s">
        <v>1181</v>
      </c>
      <c r="B160"/>
      <c r="C160"/>
      <c r="D160"/>
      <c r="E160"/>
      <c r="F160"/>
      <c r="G160"/>
      <c r="H160"/>
      <c r="I160"/>
      <c r="J160"/>
      <c r="K160"/>
      <c r="L160"/>
      <c r="M160"/>
      <c r="N160"/>
      <c r="O160"/>
      <c r="P160"/>
    </row>
    <row r="161" spans="1:16" ht="14.5" x14ac:dyDescent="0.35">
      <c r="A161" s="60"/>
      <c r="B161"/>
      <c r="C161"/>
      <c r="D161"/>
      <c r="E161"/>
      <c r="F161"/>
      <c r="G161"/>
      <c r="H161"/>
      <c r="I161"/>
      <c r="J161"/>
      <c r="K161"/>
      <c r="L161"/>
      <c r="M161"/>
      <c r="N161"/>
      <c r="O161"/>
      <c r="P161"/>
    </row>
    <row r="162" spans="1:16" ht="15" thickBot="1" x14ac:dyDescent="0.4">
      <c r="A162" s="7" t="s">
        <v>1172</v>
      </c>
      <c r="B162"/>
      <c r="C162"/>
      <c r="D162"/>
      <c r="E162"/>
      <c r="F162"/>
      <c r="G162"/>
      <c r="H162"/>
      <c r="I162"/>
      <c r="J162"/>
      <c r="K162"/>
      <c r="L162"/>
      <c r="M162"/>
      <c r="N162"/>
      <c r="O162"/>
      <c r="P162"/>
    </row>
    <row r="163" spans="1:16" ht="15" thickBot="1" x14ac:dyDescent="0.4">
      <c r="A163" s="541" t="s">
        <v>1187</v>
      </c>
      <c r="B163" s="542">
        <v>2025</v>
      </c>
      <c r="C163"/>
      <c r="D163"/>
      <c r="E163"/>
      <c r="F163"/>
      <c r="G163"/>
      <c r="H163"/>
      <c r="I163"/>
      <c r="J163"/>
      <c r="K163"/>
      <c r="L163"/>
      <c r="M163"/>
    </row>
    <row r="164" spans="1:16" ht="15" thickBot="1" x14ac:dyDescent="0.4">
      <c r="A164" s="553" t="s">
        <v>1188</v>
      </c>
      <c r="B164" s="393">
        <v>9.2688057149653709</v>
      </c>
      <c r="C164"/>
      <c r="D164"/>
      <c r="E164"/>
      <c r="F164"/>
      <c r="G164"/>
      <c r="H164"/>
      <c r="I164"/>
      <c r="J164"/>
      <c r="K164"/>
      <c r="L164"/>
      <c r="M164"/>
    </row>
    <row r="165" spans="1:16" ht="15" thickBot="1" x14ac:dyDescent="0.4">
      <c r="A165" s="553" t="s">
        <v>1189</v>
      </c>
      <c r="B165" s="393">
        <v>9.2503306458715606</v>
      </c>
      <c r="C165"/>
      <c r="D165"/>
      <c r="E165"/>
      <c r="F165"/>
      <c r="G165"/>
      <c r="H165"/>
      <c r="I165"/>
      <c r="J165"/>
      <c r="K165"/>
      <c r="L165"/>
      <c r="M165"/>
    </row>
    <row r="166" spans="1:16" ht="15" thickBot="1" x14ac:dyDescent="0.4">
      <c r="A166" s="553" t="s">
        <v>919</v>
      </c>
      <c r="B166" s="393">
        <v>10.285512866485</v>
      </c>
      <c r="C166"/>
      <c r="D166"/>
      <c r="E166"/>
      <c r="F166"/>
      <c r="G166"/>
      <c r="H166"/>
      <c r="I166"/>
      <c r="J166"/>
      <c r="K166"/>
      <c r="L166"/>
      <c r="M166"/>
    </row>
    <row r="167" spans="1:16" ht="15" thickBot="1" x14ac:dyDescent="0.4">
      <c r="A167" s="446" t="s">
        <v>920</v>
      </c>
      <c r="B167" s="393">
        <v>11.089196451134701</v>
      </c>
      <c r="C167"/>
      <c r="D167"/>
      <c r="E167"/>
      <c r="F167"/>
      <c r="G167"/>
      <c r="H167"/>
      <c r="I167"/>
      <c r="J167"/>
      <c r="K167"/>
      <c r="L167"/>
      <c r="M167"/>
    </row>
    <row r="168" spans="1:16" ht="15" thickBot="1" x14ac:dyDescent="0.4">
      <c r="A168" s="446" t="s">
        <v>921</v>
      </c>
      <c r="B168" s="393">
        <v>11.2738770127277</v>
      </c>
      <c r="C168"/>
      <c r="D168"/>
      <c r="E168"/>
      <c r="F168"/>
      <c r="G168"/>
      <c r="H168"/>
      <c r="I168"/>
      <c r="J168"/>
      <c r="K168"/>
      <c r="L168"/>
      <c r="M168"/>
    </row>
    <row r="169" spans="1:16" ht="15" thickBot="1" x14ac:dyDescent="0.4">
      <c r="A169" s="446" t="s">
        <v>922</v>
      </c>
      <c r="B169" s="393">
        <v>11.434061841220901</v>
      </c>
      <c r="C169"/>
      <c r="D169"/>
      <c r="E169"/>
      <c r="F169"/>
      <c r="G169"/>
      <c r="H169"/>
      <c r="I169"/>
      <c r="J169"/>
      <c r="K169"/>
      <c r="L169"/>
      <c r="M169"/>
    </row>
    <row r="170" spans="1:16" ht="15" thickBot="1" x14ac:dyDescent="0.4">
      <c r="A170" s="446" t="s">
        <v>923</v>
      </c>
      <c r="B170" s="393">
        <v>11.878455639917499</v>
      </c>
      <c r="C170"/>
      <c r="D170"/>
      <c r="E170"/>
      <c r="F170"/>
      <c r="G170"/>
      <c r="H170"/>
      <c r="I170"/>
      <c r="J170"/>
      <c r="K170"/>
      <c r="L170"/>
      <c r="M170"/>
    </row>
    <row r="171" spans="1:16" ht="15" thickBot="1" x14ac:dyDescent="0.4">
      <c r="A171" s="446" t="s">
        <v>924</v>
      </c>
      <c r="B171" s="393">
        <v>13.059285416008899</v>
      </c>
      <c r="C171"/>
      <c r="D171"/>
      <c r="E171"/>
      <c r="F171"/>
      <c r="G171"/>
      <c r="H171"/>
      <c r="I171"/>
      <c r="J171"/>
      <c r="K171"/>
      <c r="L171"/>
      <c r="M171"/>
    </row>
    <row r="172" spans="1:16" ht="14.5" x14ac:dyDescent="0.35">
      <c r="A172" s="551" t="s">
        <v>1181</v>
      </c>
      <c r="B172"/>
      <c r="C172"/>
      <c r="D172"/>
      <c r="E172"/>
      <c r="F172"/>
      <c r="G172"/>
      <c r="H172"/>
      <c r="I172"/>
      <c r="J172"/>
      <c r="K172"/>
      <c r="L172"/>
      <c r="M172"/>
      <c r="N172"/>
      <c r="O172"/>
      <c r="P172"/>
    </row>
    <row r="173" spans="1:16" ht="14.5" x14ac:dyDescent="0.35">
      <c r="A173" s="68"/>
      <c r="B173"/>
      <c r="C173"/>
      <c r="D173"/>
      <c r="E173"/>
      <c r="F173"/>
      <c r="G173"/>
      <c r="H173"/>
      <c r="I173"/>
      <c r="J173"/>
      <c r="K173"/>
      <c r="L173"/>
      <c r="M173"/>
      <c r="N173"/>
      <c r="O173"/>
      <c r="P173"/>
    </row>
    <row r="174" spans="1:16" ht="15" thickBot="1" x14ac:dyDescent="0.4">
      <c r="A174" s="7" t="s">
        <v>1173</v>
      </c>
      <c r="B174"/>
      <c r="C174"/>
      <c r="D174"/>
      <c r="E174"/>
      <c r="F174"/>
      <c r="G174"/>
      <c r="H174"/>
      <c r="I174"/>
      <c r="J174"/>
      <c r="K174"/>
      <c r="L174"/>
      <c r="M174"/>
      <c r="N174"/>
      <c r="O174"/>
      <c r="P174"/>
    </row>
    <row r="175" spans="1:16" ht="15" thickBot="1" x14ac:dyDescent="0.4">
      <c r="A175" s="540" t="s">
        <v>7</v>
      </c>
      <c r="B175" s="543">
        <v>2025</v>
      </c>
      <c r="C175"/>
      <c r="D175"/>
      <c r="E175"/>
      <c r="F175"/>
      <c r="G175"/>
      <c r="H175"/>
      <c r="I175"/>
      <c r="J175"/>
      <c r="K175"/>
      <c r="L175"/>
      <c r="M175"/>
    </row>
    <row r="176" spans="1:16" ht="15" thickBot="1" x14ac:dyDescent="0.4">
      <c r="A176" s="394" t="s">
        <v>737</v>
      </c>
      <c r="B176" s="393">
        <v>7.5897277059858901</v>
      </c>
      <c r="C176"/>
      <c r="D176"/>
      <c r="E176"/>
      <c r="G176"/>
      <c r="H176"/>
      <c r="I176"/>
      <c r="J176"/>
      <c r="K176"/>
      <c r="L176"/>
      <c r="M176"/>
    </row>
    <row r="177" spans="1:16" ht="15" thickBot="1" x14ac:dyDescent="0.4">
      <c r="A177" s="394" t="s">
        <v>12</v>
      </c>
      <c r="B177" s="393">
        <v>8.2845303631299991</v>
      </c>
      <c r="C177"/>
      <c r="D177"/>
      <c r="E177"/>
      <c r="G177"/>
      <c r="H177"/>
      <c r="I177"/>
      <c r="J177"/>
      <c r="K177"/>
      <c r="L177"/>
      <c r="M177"/>
    </row>
    <row r="178" spans="1:16" ht="15" thickBot="1" x14ac:dyDescent="0.4">
      <c r="A178" s="394" t="s">
        <v>13</v>
      </c>
      <c r="B178" s="393">
        <v>9.7405817529809102</v>
      </c>
      <c r="C178"/>
      <c r="D178"/>
      <c r="E178"/>
      <c r="G178"/>
      <c r="H178"/>
      <c r="I178"/>
      <c r="J178"/>
      <c r="K178"/>
      <c r="L178"/>
      <c r="M178"/>
    </row>
    <row r="179" spans="1:16" ht="15" thickBot="1" x14ac:dyDescent="0.4">
      <c r="A179" s="394" t="s">
        <v>14</v>
      </c>
      <c r="B179" s="393">
        <v>10.890493636280199</v>
      </c>
      <c r="C179"/>
      <c r="D179"/>
      <c r="E179"/>
      <c r="G179"/>
      <c r="H179"/>
      <c r="I179"/>
      <c r="J179"/>
      <c r="K179"/>
      <c r="L179"/>
      <c r="M179"/>
    </row>
    <row r="180" spans="1:16" ht="15" thickBot="1" x14ac:dyDescent="0.4">
      <c r="A180" s="394" t="s">
        <v>15</v>
      </c>
      <c r="B180" s="393">
        <v>11.595356779598299</v>
      </c>
      <c r="C180"/>
      <c r="D180"/>
      <c r="E180"/>
      <c r="G180"/>
      <c r="H180"/>
      <c r="I180"/>
      <c r="J180"/>
      <c r="K180"/>
      <c r="L180"/>
      <c r="M180"/>
    </row>
    <row r="181" spans="1:16" ht="15" thickBot="1" x14ac:dyDescent="0.4">
      <c r="A181" s="394" t="s">
        <v>16</v>
      </c>
      <c r="B181" s="393">
        <v>11.7974128648508</v>
      </c>
      <c r="C181"/>
      <c r="D181"/>
      <c r="E181"/>
      <c r="G181"/>
      <c r="H181"/>
      <c r="I181"/>
      <c r="J181"/>
      <c r="K181"/>
      <c r="L181"/>
      <c r="M181"/>
    </row>
    <row r="182" spans="1:16" ht="15" thickBot="1" x14ac:dyDescent="0.4">
      <c r="A182" s="394" t="s">
        <v>17</v>
      </c>
      <c r="B182" s="393">
        <v>11.8090127780651</v>
      </c>
      <c r="C182"/>
      <c r="D182"/>
      <c r="E182"/>
      <c r="G182"/>
      <c r="H182"/>
      <c r="I182"/>
      <c r="J182"/>
      <c r="K182"/>
      <c r="L182"/>
      <c r="M182"/>
    </row>
    <row r="183" spans="1:16" ht="15" thickBot="1" x14ac:dyDescent="0.4">
      <c r="A183" s="394" t="s">
        <v>18</v>
      </c>
      <c r="B183" s="393">
        <v>11.242955654277701</v>
      </c>
      <c r="C183"/>
      <c r="D183"/>
      <c r="E183"/>
      <c r="G183"/>
      <c r="H183"/>
      <c r="I183"/>
      <c r="J183"/>
      <c r="K183"/>
      <c r="L183"/>
      <c r="M183"/>
    </row>
    <row r="184" spans="1:16" ht="15" thickBot="1" x14ac:dyDescent="0.4">
      <c r="A184" s="394" t="s">
        <v>19</v>
      </c>
      <c r="B184" s="393">
        <v>10.3259955295313</v>
      </c>
      <c r="C184"/>
      <c r="D184"/>
      <c r="E184"/>
      <c r="G184"/>
      <c r="H184"/>
      <c r="I184"/>
      <c r="J184"/>
      <c r="K184"/>
      <c r="L184"/>
      <c r="M184"/>
    </row>
    <row r="185" spans="1:16" ht="15" thickBot="1" x14ac:dyDescent="0.4">
      <c r="A185" s="394" t="s">
        <v>738</v>
      </c>
      <c r="B185" s="393">
        <v>10.5666714385251</v>
      </c>
      <c r="C185"/>
      <c r="D185"/>
      <c r="E185"/>
      <c r="G185"/>
      <c r="H185"/>
      <c r="I185"/>
      <c r="J185"/>
      <c r="K185"/>
      <c r="L185"/>
      <c r="M185"/>
    </row>
    <row r="186" spans="1:16" ht="14.5" x14ac:dyDescent="0.35">
      <c r="A186" s="551" t="s">
        <v>1181</v>
      </c>
      <c r="B186"/>
      <c r="C186"/>
      <c r="D186"/>
      <c r="E186"/>
      <c r="F186"/>
      <c r="G186"/>
      <c r="H186"/>
      <c r="J186"/>
      <c r="K186"/>
      <c r="L186"/>
      <c r="M186"/>
      <c r="N186"/>
      <c r="O186"/>
      <c r="P186"/>
    </row>
    <row r="187" spans="1:16" ht="14.5" x14ac:dyDescent="0.35">
      <c r="A187" s="68"/>
      <c r="B187"/>
      <c r="C187"/>
      <c r="D187"/>
      <c r="E187"/>
      <c r="F187"/>
      <c r="G187"/>
      <c r="H187"/>
      <c r="J187"/>
      <c r="K187"/>
      <c r="L187"/>
      <c r="M187"/>
      <c r="N187"/>
      <c r="O187"/>
      <c r="P187"/>
    </row>
    <row r="188" spans="1:16" s="12" customFormat="1" ht="15" thickBot="1" x14ac:dyDescent="0.4">
      <c r="A188" s="7" t="s">
        <v>1185</v>
      </c>
      <c r="B188"/>
      <c r="C188"/>
      <c r="D188"/>
      <c r="E188"/>
      <c r="F188"/>
      <c r="G188"/>
      <c r="H188"/>
      <c r="I188" s="1"/>
      <c r="J188"/>
      <c r="K188"/>
      <c r="L188"/>
      <c r="M188"/>
      <c r="N188"/>
      <c r="O188"/>
      <c r="P188"/>
    </row>
    <row r="189" spans="1:16" ht="15" thickBot="1" x14ac:dyDescent="0.4">
      <c r="A189" s="699" t="s">
        <v>739</v>
      </c>
      <c r="B189" s="701" t="s">
        <v>8</v>
      </c>
      <c r="C189" s="703" t="s">
        <v>740</v>
      </c>
      <c r="D189" s="703"/>
      <c r="E189" s="404" t="s">
        <v>741</v>
      </c>
      <c r="F189"/>
      <c r="G189"/>
      <c r="H189"/>
      <c r="J189"/>
      <c r="K189"/>
      <c r="L189"/>
      <c r="M189"/>
      <c r="N189"/>
      <c r="O189"/>
      <c r="P189"/>
    </row>
    <row r="190" spans="1:16" ht="15" thickBot="1" x14ac:dyDescent="0.4">
      <c r="A190" s="700"/>
      <c r="B190" s="702"/>
      <c r="C190" s="405" t="s">
        <v>9</v>
      </c>
      <c r="D190" s="406" t="s">
        <v>10</v>
      </c>
      <c r="E190" s="404" t="s">
        <v>742</v>
      </c>
      <c r="F190"/>
      <c r="G190"/>
      <c r="H190"/>
      <c r="J190"/>
      <c r="K190"/>
      <c r="L190"/>
      <c r="M190"/>
      <c r="N190"/>
      <c r="O190"/>
      <c r="P190"/>
    </row>
    <row r="191" spans="1:16" ht="15" thickBot="1" x14ac:dyDescent="0.4">
      <c r="A191" s="395" t="s">
        <v>743</v>
      </c>
      <c r="B191" s="396">
        <v>10.968383586648899</v>
      </c>
      <c r="C191" s="396">
        <v>11.8943463161143</v>
      </c>
      <c r="D191" s="396">
        <v>9.8245316329721408</v>
      </c>
      <c r="E191" s="552">
        <f>D191/C191*100</f>
        <v>82.59833177769508</v>
      </c>
      <c r="F191"/>
      <c r="G191"/>
      <c r="H191"/>
      <c r="J191"/>
      <c r="K191"/>
      <c r="L191"/>
      <c r="M191"/>
      <c r="N191"/>
      <c r="O191"/>
      <c r="P191"/>
    </row>
    <row r="192" spans="1:16" ht="17.25" customHeight="1" x14ac:dyDescent="0.35">
      <c r="A192" s="108" t="s">
        <v>1186</v>
      </c>
      <c r="B192"/>
      <c r="C192"/>
      <c r="D192"/>
      <c r="E192"/>
      <c r="F192"/>
      <c r="G192"/>
      <c r="H192"/>
      <c r="J192"/>
      <c r="K192"/>
      <c r="L192"/>
      <c r="M192"/>
      <c r="N192"/>
      <c r="O192"/>
      <c r="P192"/>
    </row>
    <row r="193" spans="2:16" ht="17.25" customHeight="1" x14ac:dyDescent="0.35">
      <c r="B193"/>
      <c r="C193"/>
      <c r="D193"/>
      <c r="E193"/>
      <c r="F193"/>
      <c r="G193"/>
      <c r="H193"/>
      <c r="J193"/>
      <c r="K193"/>
      <c r="L193"/>
      <c r="M193"/>
      <c r="N193"/>
      <c r="O193"/>
      <c r="P193"/>
    </row>
    <row r="194" spans="2:16" ht="14.5" x14ac:dyDescent="0.35">
      <c r="P194"/>
    </row>
  </sheetData>
  <mergeCells count="20">
    <mergeCell ref="D59:H59"/>
    <mergeCell ref="A96:A97"/>
    <mergeCell ref="B96:D96"/>
    <mergeCell ref="E96:G96"/>
    <mergeCell ref="A112:A113"/>
    <mergeCell ref="B112:D112"/>
    <mergeCell ref="E112:G112"/>
    <mergeCell ref="A61:A62"/>
    <mergeCell ref="A63:A64"/>
    <mergeCell ref="A65:A66"/>
    <mergeCell ref="A70:A71"/>
    <mergeCell ref="B70:B71"/>
    <mergeCell ref="C70:K70"/>
    <mergeCell ref="A59:B60"/>
    <mergeCell ref="C59:C60"/>
    <mergeCell ref="A189:A190"/>
    <mergeCell ref="B189:B190"/>
    <mergeCell ref="C189:D189"/>
    <mergeCell ref="H112:J112"/>
    <mergeCell ref="H96:J9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17</vt:i4>
      </vt:variant>
      <vt:variant>
        <vt:lpstr>Pomenované rozsahy</vt:lpstr>
      </vt:variant>
      <vt:variant>
        <vt:i4>2</vt:i4>
      </vt:variant>
    </vt:vector>
  </HeadingPairs>
  <TitlesOfParts>
    <vt:vector size="19" baseType="lpstr">
      <vt:lpstr>OBSAH</vt:lpstr>
      <vt:lpstr>K1.1 Vývoj HDP</vt:lpstr>
      <vt:lpstr>K1.2 Demografické ukazovatele</vt:lpstr>
      <vt:lpstr>Príloha ku kapitole 1</vt:lpstr>
      <vt:lpstr>K2.1.1 Ekon.aktiv.obyvateľstva</vt:lpstr>
      <vt:lpstr>K2.1.2.1 Zamestnanosť - SP</vt:lpstr>
      <vt:lpstr>K2.1.2.2 Zamestnanosť - ŠÚSR</vt:lpstr>
      <vt:lpstr>K2.1.3 Voľné prac. miesta</vt:lpstr>
      <vt:lpstr>K2.1.4.1 Nezamestnanosť ÚPSVR</vt:lpstr>
      <vt:lpstr>K2.1.4.1 Štruktúra VPM - ÚPSVR</vt:lpstr>
      <vt:lpstr>K2.1.4.2 Nezamestnanosť VZPS</vt:lpstr>
      <vt:lpstr>K2.2.1 Mzdy</vt:lpstr>
      <vt:lpstr>K2.2.3 Úplné náklady práce</vt:lpstr>
      <vt:lpstr>K2.3 Sociálna ekonomika</vt:lpstr>
      <vt:lpstr>Príloha ku kapitole 2 - 1. časť</vt:lpstr>
      <vt:lpstr>Príloha ku kapitole 2 - časť 2.</vt:lpstr>
      <vt:lpstr>Príloha ku kapitole 2 - časť 3.</vt:lpstr>
      <vt:lpstr>OBSAH!_Toc514828134</vt:lpstr>
      <vt:lpstr>OBSAH!_Toc72749740</vt:lpstr>
    </vt:vector>
  </TitlesOfParts>
  <Company>MPSVR 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Vojtechová Barbara</dc:creator>
  <cp:lastModifiedBy>Vojtechová Barbara</cp:lastModifiedBy>
  <cp:lastPrinted>2019-07-11T09:33:12Z</cp:lastPrinted>
  <dcterms:created xsi:type="dcterms:W3CDTF">2019-01-21T09:39:55Z</dcterms:created>
  <dcterms:modified xsi:type="dcterms:W3CDTF">2026-10-09T09:01:11Z</dcterms:modified>
</cp:coreProperties>
</file>