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charts/chart7.xml" ContentType="application/vnd.openxmlformats-officedocument.drawingml.chart+xml"/>
  <Override PartName="/xl/charts/chart8.xml" ContentType="application/vnd.openxmlformats-officedocument.drawingml.chart+xml"/>
  <Override PartName="/xl/charts/style4.xml" ContentType="application/vnd.ms-office.chartstyle+xml"/>
  <Override PartName="/xl/charts/colors4.xml" ContentType="application/vnd.ms-office.chartcolorstyle+xml"/>
  <Override PartName="/xl/charts/chart9.xml" ContentType="application/vnd.openxmlformats-officedocument.drawingml.chart+xml"/>
  <Override PartName="/xl/theme/themeOverride1.xml" ContentType="application/vnd.openxmlformats-officedocument.themeOverride+xml"/>
  <Override PartName="/xl/charts/chart10.xml" ContentType="application/vnd.openxmlformats-officedocument.drawingml.chart+xml"/>
  <Override PartName="/xl/theme/themeOverride2.xml" ContentType="application/vnd.openxmlformats-officedocument.themeOverride+xml"/>
  <Override PartName="/xl/charts/chart11.xml" ContentType="application/vnd.openxmlformats-officedocument.drawingml.chart+xml"/>
  <Override PartName="/xl/charts/style5.xml" ContentType="application/vnd.ms-office.chartstyle+xml"/>
  <Override PartName="/xl/charts/colors5.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14.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style8.xml" ContentType="application/vnd.ms-office.chartstyle+xml"/>
  <Override PartName="/xl/charts/colors8.xml" ContentType="application/vnd.ms-office.chartcolorstyle+xml"/>
  <Override PartName="/xl/charts/chart1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7.xml" ContentType="application/vnd.openxmlformats-officedocument.drawing+xml"/>
  <Override PartName="/xl/charts/chart20.xml" ContentType="application/vnd.openxmlformats-officedocument.drawingml.chart+xml"/>
  <Override PartName="/xl/charts/style10.xml" ContentType="application/vnd.ms-office.chartstyle+xml"/>
  <Override PartName="/xl/charts/colors10.xml" ContentType="application/vnd.ms-office.chartcolorstyle+xml"/>
  <Override PartName="/xl/charts/chart21.xml" ContentType="application/vnd.openxmlformats-officedocument.drawingml.chart+xml"/>
  <Override PartName="/xl/charts/style11.xml" ContentType="application/vnd.ms-office.chartstyle+xml"/>
  <Override PartName="/xl/charts/colors11.xml" ContentType="application/vnd.ms-office.chartcolorstyle+xml"/>
  <Override PartName="/xl/charts/chart22.xml" ContentType="application/vnd.openxmlformats-officedocument.drawingml.chart+xml"/>
  <Override PartName="/xl/charts/style12.xml" ContentType="application/vnd.ms-office.chartstyle+xml"/>
  <Override PartName="/xl/charts/colors12.xml" ContentType="application/vnd.ms-office.chartcolorstyle+xml"/>
  <Override PartName="/xl/charts/chart23.xml" ContentType="application/vnd.openxmlformats-officedocument.drawingml.chart+xml"/>
  <Override PartName="/xl/charts/style13.xml" ContentType="application/vnd.ms-office.chartstyle+xml"/>
  <Override PartName="/xl/charts/colors13.xml" ContentType="application/vnd.ms-office.chartcolorstyle+xml"/>
  <Override PartName="/xl/charts/chart24.xml" ContentType="application/vnd.openxmlformats-officedocument.drawingml.chart+xml"/>
  <Override PartName="/xl/charts/style14.xml" ContentType="application/vnd.ms-office.chartstyle+xml"/>
  <Override PartName="/xl/charts/colors14.xml" ContentType="application/vnd.ms-office.chartcolorstyle+xml"/>
  <Override PartName="/xl/charts/chart25.xml" ContentType="application/vnd.openxmlformats-officedocument.drawingml.chart+xml"/>
  <Override PartName="/xl/charts/style15.xml" ContentType="application/vnd.ms-office.chartstyle+xml"/>
  <Override PartName="/xl/charts/colors15.xml" ContentType="application/vnd.ms-office.chartcolorstyle+xml"/>
  <Override PartName="/xl/charts/chart26.xml" ContentType="application/vnd.openxmlformats-officedocument.drawingml.chart+xml"/>
  <Override PartName="/xl/charts/style16.xml" ContentType="application/vnd.ms-office.chartstyle+xml"/>
  <Override PartName="/xl/charts/colors16.xml" ContentType="application/vnd.ms-office.chartcolorstyle+xml"/>
  <Override PartName="/xl/charts/chart27.xml" ContentType="application/vnd.openxmlformats-officedocument.drawingml.chart+xml"/>
  <Override PartName="/xl/charts/style17.xml" ContentType="application/vnd.ms-office.chartstyle+xml"/>
  <Override PartName="/xl/charts/colors17.xml" ContentType="application/vnd.ms-office.chartcolorstyle+xml"/>
  <Override PartName="/xl/charts/chart28.xml" ContentType="application/vnd.openxmlformats-officedocument.drawingml.chart+xml"/>
  <Override PartName="/xl/charts/style18.xml" ContentType="application/vnd.ms-office.chartstyle+xml"/>
  <Override PartName="/xl/charts/colors18.xml" ContentType="application/vnd.ms-office.chartcolorstyle+xml"/>
  <Override PartName="/xl/charts/chart29.xml" ContentType="application/vnd.openxmlformats-officedocument.drawingml.chart+xml"/>
  <Override PartName="/xl/charts/style19.xml" ContentType="application/vnd.ms-office.chartstyle+xml"/>
  <Override PartName="/xl/charts/colors19.xml" ContentType="application/vnd.ms-office.chartcolorstyle+xml"/>
  <Override PartName="/xl/charts/chart30.xml" ContentType="application/vnd.openxmlformats-officedocument.drawingml.chart+xml"/>
  <Override PartName="/xl/charts/chart31.xml" ContentType="application/vnd.openxmlformats-officedocument.drawingml.chart+xml"/>
  <Override PartName="/xl/charts/style20.xml" ContentType="application/vnd.ms-office.chartstyle+xml"/>
  <Override PartName="/xl/charts/colors20.xml" ContentType="application/vnd.ms-office.chartcolorstyle+xml"/>
  <Override PartName="/xl/charts/chart32.xml" ContentType="application/vnd.openxmlformats-officedocument.drawingml.chart+xml"/>
  <Override PartName="/xl/charts/style21.xml" ContentType="application/vnd.ms-office.chartstyle+xml"/>
  <Override PartName="/xl/charts/colors21.xml" ContentType="application/vnd.ms-office.chartcolorstyle+xml"/>
  <Override PartName="/xl/charts/chart33.xml" ContentType="application/vnd.openxmlformats-officedocument.drawingml.chart+xml"/>
  <Override PartName="/xl/charts/style22.xml" ContentType="application/vnd.ms-office.chartstyle+xml"/>
  <Override PartName="/xl/charts/colors22.xml" ContentType="application/vnd.ms-office.chartcolorstyle+xml"/>
  <Override PartName="/xl/charts/chart34.xml" ContentType="application/vnd.openxmlformats-officedocument.drawingml.chart+xml"/>
  <Override PartName="/xl/charts/style23.xml" ContentType="application/vnd.ms-office.chartstyle+xml"/>
  <Override PartName="/xl/charts/colors23.xml" ContentType="application/vnd.ms-office.chartcolorstyle+xml"/>
  <Override PartName="/xl/charts/chart35.xml" ContentType="application/vnd.openxmlformats-officedocument.drawingml.chart+xml"/>
  <Override PartName="/xl/charts/style24.xml" ContentType="application/vnd.ms-office.chartstyle+xml"/>
  <Override PartName="/xl/charts/colors24.xml" ContentType="application/vnd.ms-office.chartcolorstyle+xml"/>
  <Override PartName="/xl/charts/chart36.xml" ContentType="application/vnd.openxmlformats-officedocument.drawingml.chart+xml"/>
  <Override PartName="/xl/charts/style25.xml" ContentType="application/vnd.ms-office.chartstyle+xml"/>
  <Override PartName="/xl/charts/colors25.xml" ContentType="application/vnd.ms-office.chartcolorstyle+xml"/>
  <Override PartName="/xl/charts/chart37.xml" ContentType="application/vnd.openxmlformats-officedocument.drawingml.chart+xml"/>
  <Override PartName="/xl/charts/style26.xml" ContentType="application/vnd.ms-office.chartstyle+xml"/>
  <Override PartName="/xl/charts/colors26.xml" ContentType="application/vnd.ms-office.chartcolorstyle+xml"/>
  <Override PartName="/xl/charts/chart38.xml" ContentType="application/vnd.openxmlformats-officedocument.drawingml.chart+xml"/>
  <Override PartName="/xl/charts/chart39.xml" ContentType="application/vnd.openxmlformats-officedocument.drawingml.chart+xml"/>
  <Override PartName="/xl/charts/style27.xml" ContentType="application/vnd.ms-office.chartstyle+xml"/>
  <Override PartName="/xl/charts/colors27.xml" ContentType="application/vnd.ms-office.chartcolorstyle+xml"/>
  <Override PartName="/xl/charts/chart40.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8.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theme/themeOverride3.xml" ContentType="application/vnd.openxmlformats-officedocument.themeOverride+xml"/>
  <Override PartName="/xl/drawings/drawing9.xml" ContentType="application/vnd.openxmlformats-officedocument.drawing+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style29.xml" ContentType="application/vnd.ms-office.chartstyle+xml"/>
  <Override PartName="/xl/charts/colors29.xml" ContentType="application/vnd.ms-office.chartcolorstyle+xml"/>
  <Override PartName="/xl/charts/chart47.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0.xml" ContentType="application/vnd.openxmlformats-officedocument.drawing+xml"/>
  <Override PartName="/xl/charts/chart48.xml" ContentType="application/vnd.openxmlformats-officedocument.drawingml.chart+xml"/>
  <Override PartName="/xl/drawings/drawing11.xml" ContentType="application/vnd.openxmlformats-officedocument.drawing+xml"/>
  <Override PartName="/xl/charts/chart49.xml" ContentType="application/vnd.openxmlformats-officedocument.drawingml.chart+xml"/>
  <Override PartName="/xl/charts/chart50.xml" ContentType="application/vnd.openxmlformats-officedocument.drawingml.chart+xml"/>
  <Override PartName="/xl/charts/style31.xml" ContentType="application/vnd.ms-office.chartstyle+xml"/>
  <Override PartName="/xl/charts/colors3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C:\Users\vojtechova\agenda_pracovna\spravy_o_soc_situacii_SR\SoSS_2025\sossr_2025_na_web\"/>
    </mc:Choice>
  </mc:AlternateContent>
  <bookViews>
    <workbookView xWindow="0" yWindow="0" windowWidth="22260" windowHeight="13340" tabRatio="881"/>
  </bookViews>
  <sheets>
    <sheet name="OBSAH" sheetId="47" r:id="rId1"/>
    <sheet name="K3.1 Sociálne poistenie" sheetId="48" r:id="rId2"/>
    <sheet name="K3.2 Dôchodkové sporenie" sheetId="35" r:id="rId3"/>
    <sheet name="K3.3 Štátna sociálna podpora" sheetId="5" r:id="rId4"/>
    <sheet name="K3.3.8 Náhradné výživné" sheetId="10" r:id="rId5"/>
    <sheet name="K3.4 Sociálna pomoc" sheetId="9" r:id="rId6"/>
    <sheet name="K3.4.3 Sociálpráv.ochrana detí" sheetId="11" r:id="rId7"/>
    <sheet name="K3.4.6 ŤZP a kompenzácie" sheetId="50" r:id="rId8"/>
    <sheet name="K3.4.7 Sociálne služby" sheetId="13" r:id="rId9"/>
    <sheet name="K3.4.8 Inšpecia v SoS a dotácie" sheetId="49" r:id="rId10"/>
    <sheet name="K3.4.10 ESSPROS príjmy" sheetId="14" r:id="rId11"/>
    <sheet name="K3.4.10 ESSPROS výdavky" sheetId="16" r:id="rId12"/>
    <sheet name="K3.4.10 ESSPROS testované dávky" sheetId="31" r:id="rId13"/>
    <sheet name="K3.5 Európske fondy" sheetId="21" r:id="rId14"/>
    <sheet name="Príloha ku kapitole 3 - 1.časť" sheetId="22" r:id="rId15"/>
    <sheet name="Príloha ku kapitole 3 - 2.časť" sheetId="23" r:id="rId16"/>
    <sheet name="Príloha ku kapitole 3 - 3.časť" sheetId="43" r:id="rId17"/>
    <sheet name="Príloha ku kapitole 3 - 4.časť" sheetId="32" r:id="rId18"/>
    <sheet name="Príloha ku kapitole 3 - 5.časť" sheetId="37" r:id="rId19"/>
    <sheet name="Príloha ku kapitole 3 - 6.časť" sheetId="46" r:id="rId20"/>
  </sheets>
  <externalReferences>
    <externalReference r:id="rId21"/>
    <externalReference r:id="rId22"/>
    <externalReference r:id="rId23"/>
    <externalReference r:id="rId24"/>
  </externalReferences>
  <definedNames>
    <definedName name="_ftn1" localSheetId="1">'K3.1 Sociálne poistenie'!#REF!</definedName>
    <definedName name="_ftn1" localSheetId="2">'K3.2 Dôchodkové sporenie'!#REF!</definedName>
    <definedName name="_ftnref1" localSheetId="1">'K3.1 Sociálne poistenie'!#REF!</definedName>
    <definedName name="_ftnref1" localSheetId="2">'K3.2 Dôchodkové sporenie'!#REF!</definedName>
    <definedName name="_Toc313879697" localSheetId="14">'Príloha ku kapitole 3 - 1.časť'!#REF!</definedName>
    <definedName name="_Toc313879698" localSheetId="14">'Príloha ku kapitole 3 - 1.časť'!$A$137</definedName>
    <definedName name="_Toc313879699" localSheetId="14">'Príloha ku kapitole 3 - 1.časť'!$A$156</definedName>
    <definedName name="_Toc313879700" localSheetId="14">'Príloha ku kapitole 3 - 1.časť'!$A$171</definedName>
    <definedName name="doplnena">'[1]dane a odvody z dávok'!$A$83:$H$112</definedName>
    <definedName name="PocOby">'[1]poberatelia dôchodkov'!$K$12:$O$45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1" i="13" l="1"/>
  <c r="F411" i="13"/>
  <c r="D411" i="13"/>
  <c r="E354" i="13"/>
  <c r="F354" i="13"/>
  <c r="D354" i="13"/>
  <c r="F269" i="13"/>
  <c r="G269" i="13"/>
  <c r="G277" i="13" s="1"/>
  <c r="H269" i="13"/>
  <c r="H277" i="13" s="1"/>
  <c r="I269" i="13"/>
  <c r="I277" i="13" s="1"/>
  <c r="J269" i="13"/>
  <c r="J277" i="13" s="1"/>
  <c r="K269" i="13"/>
  <c r="K277" i="13" s="1"/>
  <c r="E269" i="13"/>
  <c r="G250" i="13"/>
  <c r="D244" i="13" s="1"/>
  <c r="E211" i="13"/>
  <c r="D215" i="13"/>
  <c r="D213" i="13"/>
  <c r="D214" i="13"/>
  <c r="D212" i="13"/>
  <c r="G208" i="13"/>
  <c r="H208" i="13"/>
  <c r="I208" i="13"/>
  <c r="J208" i="13"/>
  <c r="K208" i="13"/>
  <c r="F208" i="13"/>
  <c r="E208" i="13"/>
  <c r="F123" i="9" l="1"/>
  <c r="F154" i="9"/>
  <c r="M63" i="9"/>
  <c r="M64" i="9"/>
  <c r="M65" i="9"/>
  <c r="M66" i="9"/>
  <c r="M67" i="9"/>
  <c r="M68" i="9"/>
  <c r="M69" i="9"/>
  <c r="M70" i="9"/>
  <c r="M71" i="9"/>
  <c r="M72" i="9"/>
  <c r="M73" i="9"/>
  <c r="M62" i="9"/>
  <c r="C57" i="9"/>
  <c r="D57" i="9"/>
  <c r="E57" i="9"/>
  <c r="F57" i="9"/>
  <c r="G57" i="9"/>
  <c r="H57" i="9"/>
  <c r="I57" i="9"/>
  <c r="J57" i="9"/>
  <c r="K57" i="9"/>
  <c r="L57" i="9"/>
  <c r="M57" i="9"/>
  <c r="B57" i="9"/>
  <c r="C22" i="9"/>
  <c r="D22" i="9" s="1"/>
  <c r="C21" i="9"/>
  <c r="D21" i="9" s="1"/>
  <c r="C20" i="9"/>
  <c r="D20" i="9" s="1"/>
  <c r="C19" i="9"/>
  <c r="D19" i="9" s="1"/>
  <c r="C18" i="9"/>
  <c r="D18" i="9" s="1"/>
  <c r="C16" i="9"/>
  <c r="D16" i="9" s="1"/>
  <c r="C15" i="9"/>
  <c r="D15" i="9" s="1"/>
  <c r="D14" i="9"/>
  <c r="D13" i="9"/>
  <c r="C11" i="9"/>
  <c r="D11" i="9" s="1"/>
  <c r="C10" i="9"/>
  <c r="D10" i="9" s="1"/>
  <c r="C9" i="9"/>
  <c r="D9" i="9" s="1"/>
  <c r="C8" i="9"/>
  <c r="D8" i="9" s="1"/>
  <c r="C7" i="9"/>
  <c r="D7" i="9" s="1"/>
  <c r="C6" i="9"/>
  <c r="D6" i="9" s="1"/>
  <c r="C5" i="9"/>
  <c r="D5" i="9" s="1"/>
  <c r="G218" i="22" l="1"/>
  <c r="F218" i="22"/>
  <c r="E218" i="22"/>
  <c r="D218" i="22"/>
  <c r="C218" i="22"/>
  <c r="B218" i="22"/>
  <c r="H199" i="22"/>
  <c r="G199" i="22"/>
  <c r="F199" i="22"/>
  <c r="E199" i="22"/>
  <c r="D199" i="22"/>
  <c r="C199" i="22"/>
  <c r="B199" i="22"/>
  <c r="H182" i="22"/>
  <c r="G182" i="22"/>
  <c r="F182" i="22"/>
  <c r="E182" i="22"/>
  <c r="D182" i="22"/>
  <c r="C182" i="22"/>
  <c r="B182" i="22"/>
  <c r="D164" i="22"/>
  <c r="D165" i="22" s="1"/>
  <c r="G130" i="22"/>
  <c r="F130" i="22"/>
  <c r="E130" i="22"/>
  <c r="D130" i="22"/>
  <c r="C130" i="22"/>
  <c r="B130" i="22"/>
  <c r="B111" i="22"/>
  <c r="C92" i="22"/>
  <c r="B92" i="22"/>
  <c r="D91" i="22"/>
  <c r="D90" i="22"/>
  <c r="D89" i="22"/>
  <c r="D88" i="22"/>
  <c r="D87" i="22"/>
  <c r="D86" i="22"/>
  <c r="D85" i="22"/>
  <c r="D84" i="22"/>
  <c r="H35" i="22"/>
  <c r="H34" i="22"/>
  <c r="H33" i="22"/>
  <c r="H32" i="22"/>
  <c r="H31" i="22"/>
  <c r="H30" i="22"/>
  <c r="H29" i="22"/>
  <c r="H28" i="22"/>
  <c r="H13" i="22"/>
  <c r="H12" i="22"/>
  <c r="H11" i="22"/>
  <c r="H10" i="22"/>
  <c r="H9" i="22"/>
  <c r="H8" i="22"/>
  <c r="H7" i="22"/>
  <c r="H6" i="22"/>
  <c r="H5" i="22"/>
  <c r="H4" i="22"/>
  <c r="D92" i="22" l="1"/>
  <c r="F77" i="50" l="1"/>
  <c r="F78" i="50"/>
  <c r="F79" i="50"/>
  <c r="F80" i="50"/>
  <c r="F81" i="50"/>
  <c r="F82" i="50"/>
  <c r="F83" i="50"/>
  <c r="F84" i="50"/>
  <c r="F86" i="50"/>
  <c r="F87" i="50"/>
  <c r="F88" i="50"/>
  <c r="F89" i="50"/>
  <c r="F90" i="50"/>
  <c r="F91" i="50"/>
  <c r="F92" i="50"/>
  <c r="F93" i="50"/>
  <c r="F94" i="50"/>
  <c r="L104" i="50"/>
  <c r="M104" i="50" s="1"/>
  <c r="Q104" i="50"/>
  <c r="M105" i="50"/>
  <c r="N105" i="50"/>
  <c r="O105" i="50"/>
  <c r="P105" i="50"/>
  <c r="Q105" i="50"/>
  <c r="M163" i="50"/>
  <c r="N163" i="50"/>
  <c r="O163" i="50"/>
  <c r="P163" i="50"/>
  <c r="Q163" i="50"/>
  <c r="M164" i="50"/>
  <c r="N164" i="50"/>
  <c r="O164" i="50"/>
  <c r="P164" i="50"/>
  <c r="Q164" i="50"/>
  <c r="P104" i="50" l="1"/>
  <c r="O104" i="50"/>
  <c r="N104" i="50"/>
  <c r="H49" i="9" l="1"/>
  <c r="I49" i="9"/>
  <c r="J49" i="9"/>
  <c r="G49" i="9"/>
  <c r="F277" i="13" l="1"/>
  <c r="E277" i="13"/>
  <c r="K272" i="13"/>
  <c r="K273" i="13"/>
  <c r="K274" i="13"/>
  <c r="K275" i="13"/>
  <c r="K276" i="13"/>
  <c r="K271" i="13"/>
  <c r="J272" i="13"/>
  <c r="J273" i="13"/>
  <c r="J274" i="13"/>
  <c r="J275" i="13"/>
  <c r="J276" i="13"/>
  <c r="J271" i="13"/>
  <c r="I272" i="13"/>
  <c r="I273" i="13"/>
  <c r="I274" i="13"/>
  <c r="I275" i="13"/>
  <c r="I276" i="13"/>
  <c r="I271" i="13"/>
  <c r="H272" i="13"/>
  <c r="H273" i="13"/>
  <c r="H274" i="13"/>
  <c r="H275" i="13"/>
  <c r="H276" i="13"/>
  <c r="H271" i="13"/>
  <c r="G272" i="13"/>
  <c r="G273" i="13"/>
  <c r="G274" i="13"/>
  <c r="G275" i="13"/>
  <c r="G276" i="13"/>
  <c r="G271" i="13"/>
  <c r="F272" i="13"/>
  <c r="F273" i="13"/>
  <c r="F274" i="13"/>
  <c r="F275" i="13"/>
  <c r="F276" i="13"/>
  <c r="F271" i="13"/>
  <c r="E272" i="13"/>
  <c r="E273" i="13"/>
  <c r="E274" i="13"/>
  <c r="E275" i="13"/>
  <c r="E276" i="13"/>
  <c r="E271" i="13"/>
  <c r="D245" i="13"/>
  <c r="D246" i="13"/>
  <c r="D247" i="13"/>
  <c r="D248" i="13"/>
  <c r="D249" i="13"/>
  <c r="H112" i="9" l="1"/>
  <c r="G112" i="9"/>
  <c r="F367" i="13" l="1"/>
  <c r="E367" i="13"/>
  <c r="D367" i="13"/>
  <c r="F366" i="13"/>
  <c r="E366" i="13"/>
  <c r="D366" i="13"/>
  <c r="F365" i="13"/>
  <c r="E365" i="13"/>
  <c r="D365" i="13"/>
  <c r="F364" i="13"/>
  <c r="E364" i="13"/>
  <c r="D364" i="13"/>
  <c r="F363" i="13"/>
  <c r="E363" i="13"/>
  <c r="D363" i="13"/>
  <c r="F362" i="13"/>
  <c r="E362" i="13"/>
  <c r="D362" i="13"/>
  <c r="K215" i="13"/>
  <c r="J215" i="13"/>
  <c r="I215" i="13"/>
  <c r="H215" i="13"/>
  <c r="G215" i="13"/>
  <c r="F215" i="13"/>
  <c r="E215" i="13"/>
  <c r="K214" i="13"/>
  <c r="J214" i="13"/>
  <c r="I214" i="13"/>
  <c r="H214" i="13"/>
  <c r="G214" i="13"/>
  <c r="F214" i="13"/>
  <c r="E214" i="13"/>
  <c r="K213" i="13"/>
  <c r="J213" i="13"/>
  <c r="I213" i="13"/>
  <c r="H213" i="13"/>
  <c r="G213" i="13"/>
  <c r="F213" i="13"/>
  <c r="E213" i="13"/>
  <c r="K212" i="13"/>
  <c r="J212" i="13"/>
  <c r="I212" i="13"/>
  <c r="H212" i="13"/>
  <c r="G212" i="13"/>
  <c r="F212" i="13"/>
  <c r="E212" i="13"/>
  <c r="K211" i="13"/>
  <c r="J211" i="13"/>
  <c r="I211" i="13"/>
  <c r="H211" i="13"/>
  <c r="G211" i="13"/>
  <c r="F211" i="13"/>
  <c r="D211" i="13"/>
  <c r="G53" i="13"/>
  <c r="F53" i="13"/>
  <c r="E53" i="13"/>
  <c r="D53" i="13"/>
  <c r="W17" i="10"/>
  <c r="V17" i="10"/>
  <c r="U17" i="10"/>
  <c r="T17" i="10"/>
  <c r="S17" i="10"/>
  <c r="R17" i="10"/>
  <c r="Q17" i="10"/>
  <c r="P17" i="10"/>
  <c r="L90" i="9"/>
  <c r="I90" i="9"/>
  <c r="L89" i="9"/>
  <c r="I89" i="9"/>
  <c r="L88" i="9"/>
  <c r="I88" i="9"/>
  <c r="L87" i="9"/>
  <c r="I87" i="9"/>
  <c r="L86" i="9"/>
  <c r="I86" i="9"/>
  <c r="L85" i="9"/>
  <c r="I85" i="9"/>
  <c r="L84" i="9"/>
  <c r="I84" i="9"/>
  <c r="L83" i="9"/>
  <c r="I83" i="9"/>
  <c r="L74" i="9"/>
  <c r="K74" i="9"/>
  <c r="J74" i="9"/>
  <c r="I74" i="9"/>
  <c r="H74" i="9"/>
  <c r="G74" i="9"/>
  <c r="M74" i="9" l="1"/>
  <c r="J75" i="9" s="1"/>
  <c r="G76" i="9" l="1"/>
  <c r="I75" i="9"/>
  <c r="L75" i="9"/>
  <c r="M76" i="9"/>
  <c r="J76" i="9"/>
  <c r="I76" i="9"/>
  <c r="H76" i="9"/>
  <c r="H75" i="9"/>
  <c r="G75" i="9"/>
  <c r="K76" i="9"/>
  <c r="K75" i="9"/>
  <c r="M75" i="9"/>
  <c r="L76" i="9"/>
</calcChain>
</file>

<file path=xl/sharedStrings.xml><?xml version="1.0" encoding="utf-8"?>
<sst xmlns="http://schemas.openxmlformats.org/spreadsheetml/2006/main" count="4463" uniqueCount="2282">
  <si>
    <t>Príspevky na podporu náhradnej starostlivosti</t>
  </si>
  <si>
    <t>Dávka</t>
  </si>
  <si>
    <t xml:space="preserve">Index </t>
  </si>
  <si>
    <t>Nemocenské</t>
  </si>
  <si>
    <t>Ošetrovné</t>
  </si>
  <si>
    <t>Vyrovnávacia dávka</t>
  </si>
  <si>
    <t>Materské</t>
  </si>
  <si>
    <t>Zdroj: Sociálna poisťovňa</t>
  </si>
  <si>
    <t>Typ dôchodku</t>
  </si>
  <si>
    <t>Počty vyplácaných dôchodkov k:</t>
  </si>
  <si>
    <t>Priemerná výška (sólo) dôchodku v €:</t>
  </si>
  <si>
    <t>Sirotský</t>
  </si>
  <si>
    <t>Spolu</t>
  </si>
  <si>
    <t>x</t>
  </si>
  <si>
    <t>Dôchodky vyplácané do cudziny</t>
  </si>
  <si>
    <t>Druh dôchodku</t>
  </si>
  <si>
    <t>*priemerná výška vypočítaná z úhrnnej sumy oboch vyplácaných dôchodkov</t>
  </si>
  <si>
    <t>Obdobie</t>
  </si>
  <si>
    <t>Počet prípadov</t>
  </si>
  <si>
    <t>Priemerná výška dávky v €</t>
  </si>
  <si>
    <t>Január</t>
  </si>
  <si>
    <t>Február</t>
  </si>
  <si>
    <t>Marec</t>
  </si>
  <si>
    <t>Apríl</t>
  </si>
  <si>
    <t>Máj</t>
  </si>
  <si>
    <t>Jún</t>
  </si>
  <si>
    <t>Júl</t>
  </si>
  <si>
    <t>August</t>
  </si>
  <si>
    <t>September</t>
  </si>
  <si>
    <t>Október</t>
  </si>
  <si>
    <t>November</t>
  </si>
  <si>
    <t>December</t>
  </si>
  <si>
    <t>Celkom</t>
  </si>
  <si>
    <t xml:space="preserve">Priemer </t>
  </si>
  <si>
    <t>Dôchodková správcovská spoločnosť</t>
  </si>
  <si>
    <t>Dlhopisový garantovaný dôchodkový fond</t>
  </si>
  <si>
    <t>Zmiešaný negarantovaný dôchodkový fond</t>
  </si>
  <si>
    <t>Akciový negarantovaný dôchodkový fond</t>
  </si>
  <si>
    <t>Indexový negarantovaný dôchodkový fond</t>
  </si>
  <si>
    <t>Percentuálny podiel majetku</t>
  </si>
  <si>
    <t>Allianz - Slovenská d.s.s., a.s.</t>
  </si>
  <si>
    <t>NN d.s.s., a.s.</t>
  </si>
  <si>
    <t>VÚB Generali d.s.s., a.s.</t>
  </si>
  <si>
    <t>Dátum</t>
  </si>
  <si>
    <t>Zmiešané n.d.f.</t>
  </si>
  <si>
    <t>Indexové n.d.f.</t>
  </si>
  <si>
    <t>Dôchodkové fondy</t>
  </si>
  <si>
    <t>Dlhopisové garantované</t>
  </si>
  <si>
    <t>Zmiešané negarantované</t>
  </si>
  <si>
    <t>Akciové negarantované</t>
  </si>
  <si>
    <t>Indexové negarantované</t>
  </si>
  <si>
    <t>Počet sporiteľov</t>
  </si>
  <si>
    <t>Percentuálny podiel sporiteľov</t>
  </si>
  <si>
    <t>Veková hranica</t>
  </si>
  <si>
    <t>% podiel</t>
  </si>
  <si>
    <t>do 20</t>
  </si>
  <si>
    <t>od 21 do 30</t>
  </si>
  <si>
    <t>od 31 do 40</t>
  </si>
  <si>
    <t>od 41 do 50</t>
  </si>
  <si>
    <t>od 51</t>
  </si>
  <si>
    <t>Zdroj: Sociálna poisťovňa; výpočet MPSVR SR</t>
  </si>
  <si>
    <t>Spoločnosť</t>
  </si>
  <si>
    <t>Počet účastníkov v sporiacej fáze</t>
  </si>
  <si>
    <t>% podiel účastníkov</t>
  </si>
  <si>
    <t>DDS Tatra banky, a.s.</t>
  </si>
  <si>
    <t>Stabilita, d.d.s., a.s.</t>
  </si>
  <si>
    <t>Zdroj: Asociácia doplnkových dôchodkových spoločností; výpočet MPSVR SR</t>
  </si>
  <si>
    <t>Druh dávky</t>
  </si>
  <si>
    <t>Odstupné</t>
  </si>
  <si>
    <t>Predčasný výber</t>
  </si>
  <si>
    <t>Jednorazové vyrovnanie</t>
  </si>
  <si>
    <t>Majetok v príspevkových doplnkových dôchodkových fondoch (mil. €)</t>
  </si>
  <si>
    <t>Majetok vo výplatných doplnkových dôchodkových fondoch (mil. €)</t>
  </si>
  <si>
    <t>Majetok spolu (mil. €)</t>
  </si>
  <si>
    <t>Zdroj: NBS, výpočet: MPSVR SR</t>
  </si>
  <si>
    <t>rok</t>
  </si>
  <si>
    <t>rok/počet</t>
  </si>
  <si>
    <t>na jedno dieťa</t>
  </si>
  <si>
    <t>na dve deti</t>
  </si>
  <si>
    <t>na tri deti</t>
  </si>
  <si>
    <t>na štyri a viac detí</t>
  </si>
  <si>
    <t>Graf 3.2 Počet poberateľov rodičovského príspevku</t>
  </si>
  <si>
    <t>január</t>
  </si>
  <si>
    <t>február</t>
  </si>
  <si>
    <t>marec</t>
  </si>
  <si>
    <t>apríl</t>
  </si>
  <si>
    <t>máj</t>
  </si>
  <si>
    <t>jún</t>
  </si>
  <si>
    <t>júl</t>
  </si>
  <si>
    <t>august</t>
  </si>
  <si>
    <t>september</t>
  </si>
  <si>
    <t>október</t>
  </si>
  <si>
    <t>november</t>
  </si>
  <si>
    <t>december</t>
  </si>
  <si>
    <t>priemer</t>
  </si>
  <si>
    <t>Zariadenie</t>
  </si>
  <si>
    <t>Živnostník</t>
  </si>
  <si>
    <t>Iná právnická osoba</t>
  </si>
  <si>
    <t>Zariadenie - MŠ zaradená do siete škôl a školských zariadení SR</t>
  </si>
  <si>
    <t>Rodič</t>
  </si>
  <si>
    <t>Iná fyzická osoba</t>
  </si>
  <si>
    <t>Medzilaborce</t>
  </si>
  <si>
    <t>Detva</t>
  </si>
  <si>
    <t>Poltár</t>
  </si>
  <si>
    <t>Senec</t>
  </si>
  <si>
    <t>Bratislava V</t>
  </si>
  <si>
    <t>Bratislava II</t>
  </si>
  <si>
    <t xml:space="preserve"> príspevku pri narodení dieťaťa</t>
  </si>
  <si>
    <t>spolu</t>
  </si>
  <si>
    <t>z toho vo vyššej sume</t>
  </si>
  <si>
    <t>z toho UoZ</t>
  </si>
  <si>
    <t>Počet spoločne posudzovaných členov domácnosti</t>
  </si>
  <si>
    <t>jednotlivec bez detí</t>
  </si>
  <si>
    <t>jednotlivec s 1-4 deťmi</t>
  </si>
  <si>
    <t>jednotlivec s 5 a viac deťmi</t>
  </si>
  <si>
    <t>dvojica bez detí</t>
  </si>
  <si>
    <t>dvojica s 1-4 deťmi</t>
  </si>
  <si>
    <t>dvojica s 5 a viac deťmi</t>
  </si>
  <si>
    <t>počet obyvateľov ku koncu roka</t>
  </si>
  <si>
    <t>počet SPO (december)</t>
  </si>
  <si>
    <t>podiel</t>
  </si>
  <si>
    <t>BA</t>
  </si>
  <si>
    <t>TT</t>
  </si>
  <si>
    <t>TN</t>
  </si>
  <si>
    <t>NR</t>
  </si>
  <si>
    <t>ZA</t>
  </si>
  <si>
    <t>BB</t>
  </si>
  <si>
    <t>PO</t>
  </si>
  <si>
    <t>KE</t>
  </si>
  <si>
    <t xml:space="preserve">  </t>
  </si>
  <si>
    <t>muži</t>
  </si>
  <si>
    <t>ženy</t>
  </si>
  <si>
    <t>SPOLU</t>
  </si>
  <si>
    <t>Mesiac</t>
  </si>
  <si>
    <t>Rok</t>
  </si>
  <si>
    <t>Bratislavský kraj</t>
  </si>
  <si>
    <t>Trnavský kraj</t>
  </si>
  <si>
    <t>Trenčiansky kraj</t>
  </si>
  <si>
    <t>Nitriansky kraj</t>
  </si>
  <si>
    <t>Žilinský kraj</t>
  </si>
  <si>
    <t>Banskobystrický kraj</t>
  </si>
  <si>
    <t>Prešovský kraj</t>
  </si>
  <si>
    <t>Košický kraj</t>
  </si>
  <si>
    <t xml:space="preserve">podiel </t>
  </si>
  <si>
    <t>Kraj</t>
  </si>
  <si>
    <t>Počet detí spolu</t>
  </si>
  <si>
    <t>Počet detí</t>
  </si>
  <si>
    <t>do 14 rokov</t>
  </si>
  <si>
    <t>vek 15 – 18 rokov</t>
  </si>
  <si>
    <t>chlapci</t>
  </si>
  <si>
    <t>dievčatá</t>
  </si>
  <si>
    <t>Náhradná osobná starostlivosť</t>
  </si>
  <si>
    <t>Pestúnska starostlivosť</t>
  </si>
  <si>
    <t>Poručníctvo</t>
  </si>
  <si>
    <t>Zdroj: V(MPSVR SR) 12-01</t>
  </si>
  <si>
    <t>Jednorazový príspevok pri zverení do náhradnej starostlivosti</t>
  </si>
  <si>
    <t>Jednorazový príspevok pri zániku náhradnej starostlivosti</t>
  </si>
  <si>
    <t>Opakovaný príspevok dieťaťu</t>
  </si>
  <si>
    <t>Opakovaný príspevok náhradnému rodičovi</t>
  </si>
  <si>
    <t>Zvýšenie opakovaného príspevku náhradnému rodičovi</t>
  </si>
  <si>
    <t>Osobitný opakovaný príspevok náhradnému rodičovi</t>
  </si>
  <si>
    <t>Zdroj: MPSVR SR</t>
  </si>
  <si>
    <t>PP na opatrovanie</t>
  </si>
  <si>
    <t>Druh preukazu</t>
  </si>
  <si>
    <t>Preukaz fyzickej osoby s ťažkým zdravotným postihnutím (bez sprievodcu)</t>
  </si>
  <si>
    <t>Preukaz fyzickej osoby s ťažkým zdravotným postihnutím so sprievodcom</t>
  </si>
  <si>
    <t>Parkovacie preukazy pre fyzickú osobu so zdravotným postihnutím</t>
  </si>
  <si>
    <t>Druhy opakovaných peňažných príspevkov</t>
  </si>
  <si>
    <t>PP na prepravu</t>
  </si>
  <si>
    <t>a) choroby a poruchy uvedené v prvej skupine prílohy č.5 zákona</t>
  </si>
  <si>
    <t>b) choroby a poruchy uvedené v druhej skupine prílohy č.5 zákona</t>
  </si>
  <si>
    <t>c) choroby a poruchy uvedené v tretej skupine prílohy č.5 zákona</t>
  </si>
  <si>
    <t>a) opatruje jednu FO s ŤZP</t>
  </si>
  <si>
    <t>Peňažné príspevky na kompenzáciu</t>
  </si>
  <si>
    <t>Priemerný mesačný počet poberateľov</t>
  </si>
  <si>
    <t>Vynaložené finančné prostriedky v €</t>
  </si>
  <si>
    <t>PP poskytované FO s ŤZP</t>
  </si>
  <si>
    <t>PP na opatrovanie*</t>
  </si>
  <si>
    <t>* V uvedených počtoch figuruje každý poberateľ PP len raz, aj keď mu je poskytnutých viac príspevkov</t>
  </si>
  <si>
    <t>Opakované peňažné príspevky na kompenzáciu</t>
  </si>
  <si>
    <t>Priemerná mesačná výška PP v €</t>
  </si>
  <si>
    <t>PP na osobnú asistenciu</t>
  </si>
  <si>
    <t>PP na kompenzáciu zvýšených výdavkov:</t>
  </si>
  <si>
    <t>– hygienu alebo opotrebovanie šatstva, bielizne, obuvi a bytového zariadenia</t>
  </si>
  <si>
    <t>Jednorazové peňažné príspevky na kompenzáciu</t>
  </si>
  <si>
    <t>Počet poskytnutých PP*</t>
  </si>
  <si>
    <t>Priemerná výška PP v €</t>
  </si>
  <si>
    <t>PP na kúpu pomôcky</t>
  </si>
  <si>
    <t>PP na výcvik používania pomôcky</t>
  </si>
  <si>
    <t>PP na úpravu pomôcky</t>
  </si>
  <si>
    <t>PP na opravu pomôcky</t>
  </si>
  <si>
    <t>PP na kúpu zdvíhacieho zariadenia</t>
  </si>
  <si>
    <t>PP na kúpu osobného motorového vozidla</t>
  </si>
  <si>
    <t>PP na úpravu osobného motorového vozidla</t>
  </si>
  <si>
    <t>PP na úpravu bytu</t>
  </si>
  <si>
    <t>PP na úpravu rodinného domu</t>
  </si>
  <si>
    <t>PP na úpravu garáže</t>
  </si>
  <si>
    <t>Vynaložené finančné prostriedky na PP SPOLU v €</t>
  </si>
  <si>
    <t>Peňažný príspevok na opatrovanie</t>
  </si>
  <si>
    <t>Priemerný mesačný počet opatrovaných</t>
  </si>
  <si>
    <t>Priemerná mesačná výška v €</t>
  </si>
  <si>
    <t xml:space="preserve">2. FO nepoberajúca dôchodkovú dávku </t>
  </si>
  <si>
    <t>3. FO poberajúce príspevok podľa prechodného ustanovenia</t>
  </si>
  <si>
    <t>Peňažný príspevok na opatrovanie SPOLU</t>
  </si>
  <si>
    <t>Podporené projekty</t>
  </si>
  <si>
    <t>Príspevky verejnej správy</t>
  </si>
  <si>
    <t>Iné príjmy</t>
  </si>
  <si>
    <t>Zamestnávatelia</t>
  </si>
  <si>
    <t>Zamestnanci</t>
  </si>
  <si>
    <t>SZČO</t>
  </si>
  <si>
    <t>Dobrovoľní platitelia</t>
  </si>
  <si>
    <t>Cyprus</t>
  </si>
  <si>
    <t>Malta</t>
  </si>
  <si>
    <t>:</t>
  </si>
  <si>
    <t>Sociálne príspevky zamestnávateľov</t>
  </si>
  <si>
    <t>Sociálne príspevky chránených osôb</t>
  </si>
  <si>
    <t>Verejná správa</t>
  </si>
  <si>
    <t>BE</t>
  </si>
  <si>
    <t>BG</t>
  </si>
  <si>
    <t>CZ</t>
  </si>
  <si>
    <t>DK</t>
  </si>
  <si>
    <t>DE</t>
  </si>
  <si>
    <t>EE</t>
  </si>
  <si>
    <t>IE</t>
  </si>
  <si>
    <t>GR</t>
  </si>
  <si>
    <t>ES</t>
  </si>
  <si>
    <t>FR</t>
  </si>
  <si>
    <t>HR</t>
  </si>
  <si>
    <t>IT</t>
  </si>
  <si>
    <t>CY</t>
  </si>
  <si>
    <t>LV</t>
  </si>
  <si>
    <t>LT</t>
  </si>
  <si>
    <t>LU</t>
  </si>
  <si>
    <t>HU</t>
  </si>
  <si>
    <t>MT</t>
  </si>
  <si>
    <t>NL</t>
  </si>
  <si>
    <t>AT</t>
  </si>
  <si>
    <t>PL</t>
  </si>
  <si>
    <t>PT</t>
  </si>
  <si>
    <t>RO</t>
  </si>
  <si>
    <t>SI</t>
  </si>
  <si>
    <t>SK</t>
  </si>
  <si>
    <t>FI</t>
  </si>
  <si>
    <t>SE</t>
  </si>
  <si>
    <t>Invalidita</t>
  </si>
  <si>
    <t>Nezamestnanosť</t>
  </si>
  <si>
    <t>v PPS na obyvateľa</t>
  </si>
  <si>
    <t>Rodina/deti</t>
  </si>
  <si>
    <t>Štát</t>
  </si>
  <si>
    <t>starobný</t>
  </si>
  <si>
    <t>čiastočný starobný</t>
  </si>
  <si>
    <t>invalidný</t>
  </si>
  <si>
    <t>Netto výdavky (% HDP)</t>
  </si>
  <si>
    <t>Prioritná os</t>
  </si>
  <si>
    <t>Vyplatené dávky (v tis. €)</t>
  </si>
  <si>
    <t>Zúčtovanie dávok §112, ods. 9</t>
  </si>
  <si>
    <t>Celkom výdavky ZFNP</t>
  </si>
  <si>
    <t>Vyplatené dávky (v tis. €)</t>
  </si>
  <si>
    <t>Počet prípadov zúčtovaných dávok</t>
  </si>
  <si>
    <t>Priemerná mesačná výška dávky v €</t>
  </si>
  <si>
    <t>Počet poberateľov sólo dôchodku (samostatne)</t>
  </si>
  <si>
    <t>Počet poberateľov dôchodkov vyplácaných v súbehu (s vdovským resp. vdoveckým)</t>
  </si>
  <si>
    <t xml:space="preserve">Spolu </t>
  </si>
  <si>
    <t>Starobný</t>
  </si>
  <si>
    <t>Predčasný starobný</t>
  </si>
  <si>
    <t>Vdovecký- sólo</t>
  </si>
  <si>
    <t>Dôchodok manželky</t>
  </si>
  <si>
    <t>Sociálny</t>
  </si>
  <si>
    <t>Tabuľka 3 Počet poberateľov dôchodku a výška sólo dôchodkovej dávky podľa pohlavia</t>
  </si>
  <si>
    <t>Invalidný</t>
  </si>
  <si>
    <t>Vdovský (ženy) sólo</t>
  </si>
  <si>
    <t>Vdovecký (muži) sólo</t>
  </si>
  <si>
    <t>Výška dôchodku v €</t>
  </si>
  <si>
    <t>Starobný sólo + starobný vyplácaný v súbehu s vdovským a vdoveckým</t>
  </si>
  <si>
    <t>Predčasný starobný sólo + vyplácaný predčasný starobný v súbehu s vdovským a vdoveckým</t>
  </si>
  <si>
    <t>Invalidný sólo* + invalidný v súbehu s vdovským a vdoveckým</t>
  </si>
  <si>
    <t>Vdovský-sólo</t>
  </si>
  <si>
    <t>Vdovecký-sólo</t>
  </si>
  <si>
    <t>do 130</t>
  </si>
  <si>
    <t>130,1 – 200</t>
  </si>
  <si>
    <t>200,1 – 265</t>
  </si>
  <si>
    <t xml:space="preserve">* vrátane invalidných dôchodkov z mladosti </t>
  </si>
  <si>
    <t>Základný fond starobného poistenia (ZFSP)</t>
  </si>
  <si>
    <t>v tis. €</t>
  </si>
  <si>
    <t>Základný fond invalidného poistenia (ZFIP)</t>
  </si>
  <si>
    <t>Výdavky</t>
  </si>
  <si>
    <t>Vdovský</t>
  </si>
  <si>
    <t>Vdovecký</t>
  </si>
  <si>
    <t>zúčtovanie dávok §112, ods. 9 461/2003 Z. z.</t>
  </si>
  <si>
    <t>úhrn</t>
  </si>
  <si>
    <t>Štátom hradené dávky</t>
  </si>
  <si>
    <t>dôchodok manželky</t>
  </si>
  <si>
    <t>sociálny dôchodok</t>
  </si>
  <si>
    <t>zvýšenie pre bezvládnosť</t>
  </si>
  <si>
    <t>zvýšenie z dôvodu jediného zdroja príjmu</t>
  </si>
  <si>
    <t>príspevok k dôchodku účasti národného boja za oslobodenie a vdovám a vdovcom po týchto osobách</t>
  </si>
  <si>
    <t>príplatok za štátnu službu</t>
  </si>
  <si>
    <t>invalidný dôchodok z mladosti</t>
  </si>
  <si>
    <t>vyrovnávací príplatok</t>
  </si>
  <si>
    <t>príspevok športovému reprezentantovi</t>
  </si>
  <si>
    <t xml:space="preserve">Celkový úhrn </t>
  </si>
  <si>
    <t>Dávka podľa druhu</t>
  </si>
  <si>
    <t>úrazový príplatok</t>
  </si>
  <si>
    <t>úrazová renta</t>
  </si>
  <si>
    <t>jednorazové vyrovnanie</t>
  </si>
  <si>
    <t>pozostalostná úrazová renta</t>
  </si>
  <si>
    <t>jednorazové odškodnenie</t>
  </si>
  <si>
    <t>pracovná rehabilitácia a rehabilitačné</t>
  </si>
  <si>
    <t>rekvalifikácia a rekvalifikačné</t>
  </si>
  <si>
    <t>náhrada za bolesť a náhrada za sťaženie spoločenského uplatnenia</t>
  </si>
  <si>
    <t>náhrada nákladov spojených s liečením</t>
  </si>
  <si>
    <t>náhrada nákladov spojených s pohrebom</t>
  </si>
  <si>
    <t>výplata poistných plnení z minulých rokov</t>
  </si>
  <si>
    <t>zúčtovanie dávok podľa §112, ods. 8</t>
  </si>
  <si>
    <t>18 % prevod finančných prostriedkov do ZFSP za poberanie úrazovej renty</t>
  </si>
  <si>
    <t>Celkom výdavky ZFÚP</t>
  </si>
  <si>
    <t>Zdroj : Sociálna poisťovňa</t>
  </si>
  <si>
    <t>Suma vyplatených dávok</t>
  </si>
  <si>
    <t>Plnenia vyplývajúce zo zodpovednosti zamestnávateľa za škodu pri pracovnom úraze a chorobe z povolania vzniknuté pred 1. aprílom 2002 u zamestnávateľa, ktorý mal podľa osobitného predpisu postavenie štátneho orgánu</t>
  </si>
  <si>
    <t>Úrazové dávky poskytované fyzickým osobám uvedeným v § 17 ods. 2 a 3 zákona o sociálnom poistení</t>
  </si>
  <si>
    <t>Zodpovednosť štátu za škodu na zdraví, ktorá vznikla vojakom povinnej vojenskej služby (plnenie podľa § 293 ods. 6)</t>
  </si>
  <si>
    <t>Výdavky ZFGP v tis. €</t>
  </si>
  <si>
    <t>na dávku garančného poistenia</t>
  </si>
  <si>
    <t>úhrada príspevkov na starobné dôchodkové sporenie</t>
  </si>
  <si>
    <t>Počet poberateľov vyplatenej dávky v nezamestnanosti</t>
  </si>
  <si>
    <t>Počet vyplatených dávok v nezamestnanosti</t>
  </si>
  <si>
    <t>Priemerná výška dávky v nezamestnanosti v €</t>
  </si>
  <si>
    <t>Celková výška výdavkov na dávky v tis. €</t>
  </si>
  <si>
    <t>Priemer</t>
  </si>
  <si>
    <t xml:space="preserve">Vekové pásma </t>
  </si>
  <si>
    <t>Pohlavie</t>
  </si>
  <si>
    <t>do 19 rokov</t>
  </si>
  <si>
    <t>20 – 24 rokov</t>
  </si>
  <si>
    <t>25 – 29 rokov</t>
  </si>
  <si>
    <t>30 – 34 rokov</t>
  </si>
  <si>
    <t>35 – 39 rokov</t>
  </si>
  <si>
    <t>40 – 44 rokov</t>
  </si>
  <si>
    <t>45 – 49 rokov</t>
  </si>
  <si>
    <t>50 – 54 rokov</t>
  </si>
  <si>
    <t>55 – 59 rokov</t>
  </si>
  <si>
    <t>nad 60 rokov</t>
  </si>
  <si>
    <t>nezistené</t>
  </si>
  <si>
    <t>do 20 rokov</t>
  </si>
  <si>
    <t>od 21 do 30 rokov</t>
  </si>
  <si>
    <t>od 31 do 40 rokov</t>
  </si>
  <si>
    <t>od 41 do 50 rokov</t>
  </si>
  <si>
    <t>od 51 rokov</t>
  </si>
  <si>
    <t>Vek</t>
  </si>
  <si>
    <t>Zdroj : Sociálna poisťovňa ; spracovanie: MPSVR SR</t>
  </si>
  <si>
    <t>Pomoc deťom týraným, sexuálne zneužívaným a šikanovaným</t>
  </si>
  <si>
    <t>Sexuálne zneužívanie</t>
  </si>
  <si>
    <t>Šikanovanie</t>
  </si>
  <si>
    <t>Využívanie na komerčné účely (pornografia, prostitúcia)</t>
  </si>
  <si>
    <t>Zanedbávanie (syndróm CAN)</t>
  </si>
  <si>
    <t>Počet evidovaných detí</t>
  </si>
  <si>
    <t>v tom</t>
  </si>
  <si>
    <t>Počet návrhov orgánu na začatie trestného stíhania</t>
  </si>
  <si>
    <t>celkovo</t>
  </si>
  <si>
    <t>Zariadenia na výkon rozhodnutia súdu</t>
  </si>
  <si>
    <t>Diagnostické centrá</t>
  </si>
  <si>
    <t>Reedukačné domovy</t>
  </si>
  <si>
    <t>OV</t>
  </si>
  <si>
    <t>Forma starostlivosti</t>
  </si>
  <si>
    <t>Samostatné skupiny</t>
  </si>
  <si>
    <t>Iné skupiny</t>
  </si>
  <si>
    <t>Zdroj: V(MPSVR SR) 5-01</t>
  </si>
  <si>
    <t>Počet umiestnených detí v jednotlivých formách</t>
  </si>
  <si>
    <t>v samostatnej skupine</t>
  </si>
  <si>
    <t>v iných skupinách</t>
  </si>
  <si>
    <t>Počet klientov</t>
  </si>
  <si>
    <t>Počet konzultácií</t>
  </si>
  <si>
    <t>Problematika</t>
  </si>
  <si>
    <t xml:space="preserve">Rodinná </t>
  </si>
  <si>
    <t>Rozvodová, porozvodová</t>
  </si>
  <si>
    <t>Partnerská, manželská</t>
  </si>
  <si>
    <t>Osobnostná</t>
  </si>
  <si>
    <t>Náhradná rodinná starostlivosť</t>
  </si>
  <si>
    <t>Iná/Rôzne</t>
  </si>
  <si>
    <t>Drogové a iné závislosti</t>
  </si>
  <si>
    <t>Krízová intervencia</t>
  </si>
  <si>
    <t>Druh zariadenia</t>
  </si>
  <si>
    <t>z toho</t>
  </si>
  <si>
    <t>zariadenie pre seniorov</t>
  </si>
  <si>
    <t>špecializované zariadenie</t>
  </si>
  <si>
    <t>denný stacionár</t>
  </si>
  <si>
    <t>zariadenie dočasnej starostlivosti o deti</t>
  </si>
  <si>
    <t>zariadenie núdzového bývania</t>
  </si>
  <si>
    <t>zariadenie podporovaného bývania</t>
  </si>
  <si>
    <t>rehabilitačné stredisko</t>
  </si>
  <si>
    <t>domov na pol ceste</t>
  </si>
  <si>
    <t>nízkoprahové denné centrum</t>
  </si>
  <si>
    <t>pomoc pri osobnej starostlivosti o dieťa</t>
  </si>
  <si>
    <t>sprievodcovská a predčitateľská služba</t>
  </si>
  <si>
    <t>tlmočnícka služba</t>
  </si>
  <si>
    <t>sprostredkovanie tlmočníckej služby</t>
  </si>
  <si>
    <t>sprostredkovanie osobnej asistencie</t>
  </si>
  <si>
    <t>požičiavanie pomôcok</t>
  </si>
  <si>
    <t>monitorovanie a signalizácia potreby pomoci</t>
  </si>
  <si>
    <t>denné centrum</t>
  </si>
  <si>
    <t>integračné centrum</t>
  </si>
  <si>
    <t>jedáleň</t>
  </si>
  <si>
    <t>stredisko osobnej hygieny</t>
  </si>
  <si>
    <t>komunitné centrum</t>
  </si>
  <si>
    <t>podpora samostatného bývania</t>
  </si>
  <si>
    <t>služba včasnej intervencie</t>
  </si>
  <si>
    <t>Zariadenia pre seniorov</t>
  </si>
  <si>
    <t>Špecializované zariadenie</t>
  </si>
  <si>
    <t>základné sociálne poradenstvo</t>
  </si>
  <si>
    <t>špecializované sociálne poradenstvo</t>
  </si>
  <si>
    <t>sociálna rehabilitácia</t>
  </si>
  <si>
    <t>Územie</t>
  </si>
  <si>
    <t>Výdavky na sociálnu ochranu ako % z HDP</t>
  </si>
  <si>
    <t>Výdavky na sociálnu ochranu v PPS na obyvateľa</t>
  </si>
  <si>
    <t>Výdavky na sociálne dávky podľa účelov (v %)</t>
  </si>
  <si>
    <t>Staroba + pozostalí</t>
  </si>
  <si>
    <t>Choroba/ zdravotná starostlivosť</t>
  </si>
  <si>
    <t>Bývanie, sociálne vylúčenie</t>
  </si>
  <si>
    <t>Belgicko</t>
  </si>
  <si>
    <t>Bulharsko</t>
  </si>
  <si>
    <t>Česká republika</t>
  </si>
  <si>
    <t>Dánsko</t>
  </si>
  <si>
    <t>Nemecko</t>
  </si>
  <si>
    <t>Estónsko</t>
  </si>
  <si>
    <t>Írsko</t>
  </si>
  <si>
    <t>Grécko</t>
  </si>
  <si>
    <t>Španielsko</t>
  </si>
  <si>
    <t>Francúzsko</t>
  </si>
  <si>
    <t>Chorvátsko</t>
  </si>
  <si>
    <t>Taliansko</t>
  </si>
  <si>
    <t>Lotyšsko</t>
  </si>
  <si>
    <t>Litva</t>
  </si>
  <si>
    <t>Luxembursko</t>
  </si>
  <si>
    <t>Maďarsko</t>
  </si>
  <si>
    <t>Holandsko</t>
  </si>
  <si>
    <t>Rakúsko</t>
  </si>
  <si>
    <t>Poľsko</t>
  </si>
  <si>
    <t xml:space="preserve">Portugalsko </t>
  </si>
  <si>
    <t>Rumunsko</t>
  </si>
  <si>
    <t>Slovinsko</t>
  </si>
  <si>
    <t>Fínsko</t>
  </si>
  <si>
    <t>Švédsko</t>
  </si>
  <si>
    <t>Príjmy</t>
  </si>
  <si>
    <t>Príjmy v % HDP</t>
  </si>
  <si>
    <t>Príjmy v PPS na obyvateľa</t>
  </si>
  <si>
    <t>Štruktúra príjmov (%)</t>
  </si>
  <si>
    <t>Portugalsko</t>
  </si>
  <si>
    <t xml:space="preserve">Slovensko </t>
  </si>
  <si>
    <t>Výdavky na dôchodky spolu</t>
  </si>
  <si>
    <t>Štruktúra výdavkov na dôchodky podľa kategórií (%)</t>
  </si>
  <si>
    <t>v € na obyvateľa (stále ceny 2010)</t>
  </si>
  <si>
    <t>v % HDP</t>
  </si>
  <si>
    <t>predpokla­daný starobný</t>
  </si>
  <si>
    <t>predčasný v dôsledku zníženej pracovnej schopnosti</t>
  </si>
  <si>
    <t>predčasný z dôvodov trhu práce</t>
  </si>
  <si>
    <t>Slovensko</t>
  </si>
  <si>
    <t>Počet poberateľov dôchodkov*</t>
  </si>
  <si>
    <t>Podiel poberateľov dôchodkov na populáciu (%)</t>
  </si>
  <si>
    <t>úhrn*(osoby)</t>
  </si>
  <si>
    <t>muži (%)</t>
  </si>
  <si>
    <t>* Počet poberateľov dôchodkov bez dvojitého načítania</t>
  </si>
  <si>
    <t>: - údaj nie je k dispozícii</t>
  </si>
  <si>
    <t xml:space="preserve">Výdavky na sociálnu ochranu </t>
  </si>
  <si>
    <t>Sociálne dávky</t>
  </si>
  <si>
    <t>Hrubé výdavky (% HDP)</t>
  </si>
  <si>
    <t>% zdanených dávok</t>
  </si>
  <si>
    <t>% dávok, z ktorých sa platia soc. odvody</t>
  </si>
  <si>
    <t>Popis</t>
  </si>
  <si>
    <t>Kód programu</t>
  </si>
  <si>
    <t>Názov programu</t>
  </si>
  <si>
    <t>07C</t>
  </si>
  <si>
    <t>Sociálna inklúzia</t>
  </si>
  <si>
    <t>07C0A</t>
  </si>
  <si>
    <t>Podpora sociálnych služieb</t>
  </si>
  <si>
    <t>07C01</t>
  </si>
  <si>
    <t>Pomoc v hmotnej núdzi</t>
  </si>
  <si>
    <t>07C0101</t>
  </si>
  <si>
    <t>07C0102</t>
  </si>
  <si>
    <t>07C0103</t>
  </si>
  <si>
    <t>07C0104</t>
  </si>
  <si>
    <t>07C0106</t>
  </si>
  <si>
    <t>07C02</t>
  </si>
  <si>
    <t>Podpora rodiny</t>
  </si>
  <si>
    <t>07C0201</t>
  </si>
  <si>
    <t>07C0202</t>
  </si>
  <si>
    <t>07C020A</t>
  </si>
  <si>
    <t>07C020B</t>
  </si>
  <si>
    <t>07C03</t>
  </si>
  <si>
    <t>Kompenzácia sociálnych dôsledkov ŤZP</t>
  </si>
  <si>
    <t>07C04</t>
  </si>
  <si>
    <t>Iniciatívy v oblasti sociálnej inklúzie</t>
  </si>
  <si>
    <t>07C040A</t>
  </si>
  <si>
    <t>07C05</t>
  </si>
  <si>
    <t>Starostlivosť o ohrozené deti</t>
  </si>
  <si>
    <t>07C0502</t>
  </si>
  <si>
    <t>07C0503</t>
  </si>
  <si>
    <t>07C0504</t>
  </si>
  <si>
    <t>07C06</t>
  </si>
  <si>
    <t>Nesystémové dávky sociálneho poistenia</t>
  </si>
  <si>
    <t>07E</t>
  </si>
  <si>
    <t>Tvorba a implementácia politík</t>
  </si>
  <si>
    <t>Riadiaca, koncepčná a výskumná činnosť</t>
  </si>
  <si>
    <t>07E0401</t>
  </si>
  <si>
    <t>07E0402</t>
  </si>
  <si>
    <t>06G</t>
  </si>
  <si>
    <t>Ľudské zdroje</t>
  </si>
  <si>
    <t>06G04</t>
  </si>
  <si>
    <t>06G0404</t>
  </si>
  <si>
    <t>06G040J</t>
  </si>
  <si>
    <t>Podprogramy, ktoré kapitola rieši ako účastník medzirezortného programu</t>
  </si>
  <si>
    <t>0EK</t>
  </si>
  <si>
    <t>0EK0H</t>
  </si>
  <si>
    <t>0EK0H01</t>
  </si>
  <si>
    <t>0EK0H02</t>
  </si>
  <si>
    <t>0EK0H03</t>
  </si>
  <si>
    <t>06H09</t>
  </si>
  <si>
    <t>0AR05</t>
  </si>
  <si>
    <t>Výdavky spolu za kapitolu</t>
  </si>
  <si>
    <t>Zdroj údajov</t>
  </si>
  <si>
    <t>SP</t>
  </si>
  <si>
    <t>Asociácia doplnkových dôchodkových spoločností; výpočet MPSVR SR</t>
  </si>
  <si>
    <t>NBS, výpočet: MPSVR SR</t>
  </si>
  <si>
    <t>RSD MIS</t>
  </si>
  <si>
    <t>Počet poberateľov rodičovského príspevku</t>
  </si>
  <si>
    <t>MPSVR SR</t>
  </si>
  <si>
    <t>V(MPSVR SR)12-01</t>
  </si>
  <si>
    <t>Príloha ku kapitole 3 - 1.časť</t>
  </si>
  <si>
    <t>Príloha ku kapitole 3</t>
  </si>
  <si>
    <t>Príloha ku kapitole 3 - 2.časť</t>
  </si>
  <si>
    <t>Zoznam skratiek</t>
  </si>
  <si>
    <t>SP, spracovanie: MPSVR SR</t>
  </si>
  <si>
    <t>V(MPSVR SR) 5-01</t>
  </si>
  <si>
    <t>MPSVR SR, Návrh štátneho záverečného účtu</t>
  </si>
  <si>
    <t>mesiac/rok</t>
  </si>
  <si>
    <t>PRÍSPEVOK NA BÝVANIE</t>
  </si>
  <si>
    <t>0 - 4</t>
  </si>
  <si>
    <t xml:space="preserve">5 - 9 </t>
  </si>
  <si>
    <t>15 - 19</t>
  </si>
  <si>
    <t>20 - 24</t>
  </si>
  <si>
    <t>25 - 29</t>
  </si>
  <si>
    <t>30 - 34</t>
  </si>
  <si>
    <t>35 - 39</t>
  </si>
  <si>
    <t>40 - 44</t>
  </si>
  <si>
    <t>45 - 49</t>
  </si>
  <si>
    <t>50 - 54</t>
  </si>
  <si>
    <t>55 - 59</t>
  </si>
  <si>
    <t>60 a viac</t>
  </si>
  <si>
    <t>10 - 14</t>
  </si>
  <si>
    <t>vek v rokoch</t>
  </si>
  <si>
    <t>Osvojenie (zverené do predosvojiteľskej starostlivosti)</t>
  </si>
  <si>
    <t>*PP na opatrovanie je poskytovaný fyzickej osobe, ktorá opatruje FO s ŤZP</t>
  </si>
  <si>
    <t>Peňažný príspevok na kompenzáciu zvýšených výdavkov</t>
  </si>
  <si>
    <t>Skratka</t>
  </si>
  <si>
    <t>Akciové d.f.</t>
  </si>
  <si>
    <t>Zmiešané d.f.</t>
  </si>
  <si>
    <t>Dlhopisové d.f.</t>
  </si>
  <si>
    <t>Indexové d.f.</t>
  </si>
  <si>
    <t>počet sporiteľov</t>
  </si>
  <si>
    <t>v %</t>
  </si>
  <si>
    <t>Bratislava I</t>
  </si>
  <si>
    <t>Bratislava III</t>
  </si>
  <si>
    <t>Bratislava IV</t>
  </si>
  <si>
    <t>Malacky</t>
  </si>
  <si>
    <t>Pezinok</t>
  </si>
  <si>
    <t>Dunajská Streda</t>
  </si>
  <si>
    <t>Galanta</t>
  </si>
  <si>
    <t>Hlohovec</t>
  </si>
  <si>
    <t>Piešťany</t>
  </si>
  <si>
    <t>Senica</t>
  </si>
  <si>
    <t>Skalica</t>
  </si>
  <si>
    <t>Trnava</t>
  </si>
  <si>
    <t>Bánovce nad Bebravou</t>
  </si>
  <si>
    <t>Myjava</t>
  </si>
  <si>
    <t>Nové Mesto nad Váhom</t>
  </si>
  <si>
    <t>Partizánske</t>
  </si>
  <si>
    <t>Považská Bystrica</t>
  </si>
  <si>
    <t>Prievidza</t>
  </si>
  <si>
    <t>Púchov</t>
  </si>
  <si>
    <t>Trenčín</t>
  </si>
  <si>
    <t>Komárno</t>
  </si>
  <si>
    <t>Levice</t>
  </si>
  <si>
    <t>Nitra</t>
  </si>
  <si>
    <t>Nové Zámky</t>
  </si>
  <si>
    <t>Šaľa</t>
  </si>
  <si>
    <t>Topoľčany</t>
  </si>
  <si>
    <t>Zlaté Moravce</t>
  </si>
  <si>
    <t>Bytča</t>
  </si>
  <si>
    <t>Čadca</t>
  </si>
  <si>
    <t>Dolný Kubín</t>
  </si>
  <si>
    <t>Kysucké Nové Mesto</t>
  </si>
  <si>
    <t>Liptovský Mikuláš</t>
  </si>
  <si>
    <t>Martin</t>
  </si>
  <si>
    <t>Námestovo</t>
  </si>
  <si>
    <t>Ružomberok</t>
  </si>
  <si>
    <t>Turčianske Teplice</t>
  </si>
  <si>
    <t>Tvrdošín</t>
  </si>
  <si>
    <t>Žilina</t>
  </si>
  <si>
    <t>Banská Bystrica</t>
  </si>
  <si>
    <t>Banská Štiavnica</t>
  </si>
  <si>
    <t>Brezno</t>
  </si>
  <si>
    <t>Krupina</t>
  </si>
  <si>
    <t>Lučenec</t>
  </si>
  <si>
    <t>Revúca</t>
  </si>
  <si>
    <t>Rimavská Sobota</t>
  </si>
  <si>
    <t>Veľký Krtíš</t>
  </si>
  <si>
    <t>Zvolen</t>
  </si>
  <si>
    <t>Žarnovica</t>
  </si>
  <si>
    <t>Žiar nad Hronom</t>
  </si>
  <si>
    <t>Bardejov</t>
  </si>
  <si>
    <t>Humenné</t>
  </si>
  <si>
    <t>Kežmarok</t>
  </si>
  <si>
    <t>Levoča</t>
  </si>
  <si>
    <t>Poprad</t>
  </si>
  <si>
    <t>Prešov</t>
  </si>
  <si>
    <t>Sabinov</t>
  </si>
  <si>
    <t>Snina</t>
  </si>
  <si>
    <t>Stará Ľubovňa</t>
  </si>
  <si>
    <t>Stropkov</t>
  </si>
  <si>
    <t>Svidník</t>
  </si>
  <si>
    <t>Vranov nad Topľou</t>
  </si>
  <si>
    <t>Gelnica</t>
  </si>
  <si>
    <t>Košice I</t>
  </si>
  <si>
    <t>Košice II</t>
  </si>
  <si>
    <t>Košice III</t>
  </si>
  <si>
    <t>Košice IV</t>
  </si>
  <si>
    <t>Michalovce</t>
  </si>
  <si>
    <t>Rožňava</t>
  </si>
  <si>
    <t>Sobrance</t>
  </si>
  <si>
    <t>Spišská Nová Ves</t>
  </si>
  <si>
    <t>Trebišov</t>
  </si>
  <si>
    <t>Číselný kód</t>
  </si>
  <si>
    <t>Úplný názov</t>
  </si>
  <si>
    <t>Skrátený názov</t>
  </si>
  <si>
    <t>Značka</t>
  </si>
  <si>
    <t>Okres Bratislava I</t>
  </si>
  <si>
    <t>B1</t>
  </si>
  <si>
    <t>Okres Bratislava II</t>
  </si>
  <si>
    <t>B2</t>
  </si>
  <si>
    <t>Okres Bratislava III</t>
  </si>
  <si>
    <t>B3</t>
  </si>
  <si>
    <t>Okres Bratislava IV</t>
  </si>
  <si>
    <t>B4</t>
  </si>
  <si>
    <t>Okres Bratislava V</t>
  </si>
  <si>
    <t>B5</t>
  </si>
  <si>
    <t>Okres Malacky</t>
  </si>
  <si>
    <t>MA</t>
  </si>
  <si>
    <t>Okres Pezinok</t>
  </si>
  <si>
    <t>PK</t>
  </si>
  <si>
    <t>Okres Senec</t>
  </si>
  <si>
    <t>SC</t>
  </si>
  <si>
    <t>Okres Dunajská Streda</t>
  </si>
  <si>
    <t>DS</t>
  </si>
  <si>
    <t>Okres Galanta</t>
  </si>
  <si>
    <t>GA</t>
  </si>
  <si>
    <t>Okres Hlohovec</t>
  </si>
  <si>
    <t>HC</t>
  </si>
  <si>
    <t>Okres Piešťany</t>
  </si>
  <si>
    <t>PN</t>
  </si>
  <si>
    <t>Okres Senica</t>
  </si>
  <si>
    <t>Okres Skalica</t>
  </si>
  <si>
    <t>Okres Trnava</t>
  </si>
  <si>
    <t>Okres Bánovce nad Bebravou</t>
  </si>
  <si>
    <t>BN</t>
  </si>
  <si>
    <t>Okres Iľava</t>
  </si>
  <si>
    <t>Iľava</t>
  </si>
  <si>
    <t>IL</t>
  </si>
  <si>
    <t>Okres Myjava</t>
  </si>
  <si>
    <t>MY</t>
  </si>
  <si>
    <t>Okres Nové Mesto nad Váhom</t>
  </si>
  <si>
    <t>NM</t>
  </si>
  <si>
    <t>Okres Partizánske</t>
  </si>
  <si>
    <t>PE</t>
  </si>
  <si>
    <t>Okres Považská Bystrica</t>
  </si>
  <si>
    <t>PB</t>
  </si>
  <si>
    <t>Okres Prievidza</t>
  </si>
  <si>
    <t>PD</t>
  </si>
  <si>
    <t>Okres Púchov</t>
  </si>
  <si>
    <t>PU</t>
  </si>
  <si>
    <t>Okres Trenčín</t>
  </si>
  <si>
    <t>Okres Komárno</t>
  </si>
  <si>
    <t>KN</t>
  </si>
  <si>
    <t>Okres Levice</t>
  </si>
  <si>
    <t>Okres Nitra</t>
  </si>
  <si>
    <t>Okres Nové Zámky</t>
  </si>
  <si>
    <t>NZ</t>
  </si>
  <si>
    <t>Okres Šaľa</t>
  </si>
  <si>
    <t>SA</t>
  </si>
  <si>
    <t>Okres Topoľčany</t>
  </si>
  <si>
    <t>TO</t>
  </si>
  <si>
    <t>Okres Zlaté Moravce</t>
  </si>
  <si>
    <t>ZM</t>
  </si>
  <si>
    <t>Okres Bytča</t>
  </si>
  <si>
    <t>BY</t>
  </si>
  <si>
    <t>Okres Čadca</t>
  </si>
  <si>
    <t>CA</t>
  </si>
  <si>
    <t>Okres Dolný Kubín</t>
  </si>
  <si>
    <t>Okres Kysucké Nové Mesto</t>
  </si>
  <si>
    <t>KM</t>
  </si>
  <si>
    <t>Okres Liptovský Mikuláš</t>
  </si>
  <si>
    <t>LM</t>
  </si>
  <si>
    <t>Okres Martin</t>
  </si>
  <si>
    <t>Okres Námestovo</t>
  </si>
  <si>
    <t>NO</t>
  </si>
  <si>
    <t>Okres Ružomberok</t>
  </si>
  <si>
    <t>RK</t>
  </si>
  <si>
    <t>Okres Turčianske Teplice</t>
  </si>
  <si>
    <t>TR</t>
  </si>
  <si>
    <t>Okres Tvrdošín</t>
  </si>
  <si>
    <t>TS</t>
  </si>
  <si>
    <t>Okres Žilina</t>
  </si>
  <si>
    <t>Okres Banská Bystrica</t>
  </si>
  <si>
    <t>Okres Banská Štiavnica</t>
  </si>
  <si>
    <t>BS</t>
  </si>
  <si>
    <t>Okres Brezno</t>
  </si>
  <si>
    <t>BR</t>
  </si>
  <si>
    <t>Okres Detva</t>
  </si>
  <si>
    <t>DT</t>
  </si>
  <si>
    <t>Okres Krupina</t>
  </si>
  <si>
    <t>KÁ</t>
  </si>
  <si>
    <t>Okres Lučenec</t>
  </si>
  <si>
    <t>LC</t>
  </si>
  <si>
    <t>Okres Poltár</t>
  </si>
  <si>
    <t>Okres Revúca</t>
  </si>
  <si>
    <t>RA</t>
  </si>
  <si>
    <t>Okres Rimavská Sobota</t>
  </si>
  <si>
    <t>RS</t>
  </si>
  <si>
    <t>Okres Veľký Krtíš</t>
  </si>
  <si>
    <t>VK</t>
  </si>
  <si>
    <t>Okres Zvolen</t>
  </si>
  <si>
    <t>ZV</t>
  </si>
  <si>
    <t>Okres Žarnovica</t>
  </si>
  <si>
    <t>ZC</t>
  </si>
  <si>
    <t>Okres Žiar nad Hronom</t>
  </si>
  <si>
    <t>ZH</t>
  </si>
  <si>
    <t>Okres Bardejov</t>
  </si>
  <si>
    <t>BJ</t>
  </si>
  <si>
    <t>Okres Humenné</t>
  </si>
  <si>
    <t>HE</t>
  </si>
  <si>
    <t>Okres Kežmarok</t>
  </si>
  <si>
    <t>KK</t>
  </si>
  <si>
    <t>Okres Levoča</t>
  </si>
  <si>
    <t>LE</t>
  </si>
  <si>
    <t>Okres Medzilaborce</t>
  </si>
  <si>
    <t>ML</t>
  </si>
  <si>
    <t>Okres Poprad</t>
  </si>
  <si>
    <t>PP</t>
  </si>
  <si>
    <t>Okres Prešov</t>
  </si>
  <si>
    <t>Okres Sabinov</t>
  </si>
  <si>
    <t>SB</t>
  </si>
  <si>
    <t>Okres Snina</t>
  </si>
  <si>
    <t>SV</t>
  </si>
  <si>
    <t>Okres Stará Ľubovňa</t>
  </si>
  <si>
    <t>SL</t>
  </si>
  <si>
    <t>Okres Stropkov</t>
  </si>
  <si>
    <t>Okres Svidník</t>
  </si>
  <si>
    <t>Okres Vranov nad Topľou</t>
  </si>
  <si>
    <t>VT</t>
  </si>
  <si>
    <t>Okres Gelnica</t>
  </si>
  <si>
    <t>GL</t>
  </si>
  <si>
    <t>Okres Košice I</t>
  </si>
  <si>
    <t>K1</t>
  </si>
  <si>
    <t>Okres Košice II</t>
  </si>
  <si>
    <t>K2</t>
  </si>
  <si>
    <t>Okres Košice III</t>
  </si>
  <si>
    <t>K3</t>
  </si>
  <si>
    <t>Okres Košice IV</t>
  </si>
  <si>
    <t>K4</t>
  </si>
  <si>
    <t>Okres Košice-okolie</t>
  </si>
  <si>
    <t>Košice-okolie</t>
  </si>
  <si>
    <t>KS</t>
  </si>
  <si>
    <t>Okres Michalovce</t>
  </si>
  <si>
    <t>MI</t>
  </si>
  <si>
    <t>Okres Rožňava</t>
  </si>
  <si>
    <t>RV</t>
  </si>
  <si>
    <t>Okres Sobrance</t>
  </si>
  <si>
    <t>SO</t>
  </si>
  <si>
    <t>Okres Spišská Nová Ves</t>
  </si>
  <si>
    <t>SN</t>
  </si>
  <si>
    <t>Okres Trebišov</t>
  </si>
  <si>
    <t>TV</t>
  </si>
  <si>
    <t>Pozn.: Štatistický číselník okresov podľa ŠÚ SR</t>
  </si>
  <si>
    <t>K3.1 Sociálne poistenie</t>
  </si>
  <si>
    <t>3.1.2 Dôchodkové poistenie</t>
  </si>
  <si>
    <t>3.1.4 Garančné poistenie</t>
  </si>
  <si>
    <t>3.2.1 Starobné dôchodkové sporenie</t>
  </si>
  <si>
    <t xml:space="preserve">3.2.2 Doplnkové dôchodkové sporenie </t>
  </si>
  <si>
    <t>K3.2 Dôchodkové sporenie</t>
  </si>
  <si>
    <t>K3.3 Štátna sociálna podpora</t>
  </si>
  <si>
    <t>3.3.1 Prídavok na dieťa</t>
  </si>
  <si>
    <t>3.3.4 Príspevok na starostlivosť o dieťa</t>
  </si>
  <si>
    <t>K3.4 Sociálna pomoc</t>
  </si>
  <si>
    <t>3.4.6 Kompenzácia sociálnych dôsledkov ťažkého zdravotného postihnutia</t>
  </si>
  <si>
    <t>K3.4.6 ŤZP a kompenzácie</t>
  </si>
  <si>
    <t>3.4.7 Sociálne služby</t>
  </si>
  <si>
    <t>Príloha ku kapitole 3 - 3.časť</t>
  </si>
  <si>
    <t>Kapitola 3 Sociálna ochrana</t>
  </si>
  <si>
    <t>NN Tatry - Sympatia, d.d.s., a.s.</t>
  </si>
  <si>
    <t>– prevádzku osobného motorového vozidla</t>
  </si>
  <si>
    <t>– starostlivosť o psa so špeciálnym výcvikom</t>
  </si>
  <si>
    <t>Sociálne príspevky zamestnávateľov a chránených osôb</t>
  </si>
  <si>
    <t>Krajina</t>
  </si>
  <si>
    <t xml:space="preserve"> - Dávka v hmotnej núdzi</t>
  </si>
  <si>
    <t xml:space="preserve"> - Dotácia na výkon osobitného príjemcu</t>
  </si>
  <si>
    <t xml:space="preserve"> - Dotácia na školské potreby pre dieťa v hmotnej núdzi</t>
  </si>
  <si>
    <t xml:space="preserve"> - Náhradné výživné</t>
  </si>
  <si>
    <t xml:space="preserve"> - Prídavok na dieťa</t>
  </si>
  <si>
    <t xml:space="preserve"> - Rodičovský príspevok</t>
  </si>
  <si>
    <t xml:space="preserve"> - Príspevok na starostlivosť o dieťa</t>
  </si>
  <si>
    <t xml:space="preserve"> - Ostatné iniciatívy</t>
  </si>
  <si>
    <t xml:space="preserve"> - Prevencia a sanácia (MVO)</t>
  </si>
  <si>
    <t xml:space="preserve"> - Aparát ministerstva</t>
  </si>
  <si>
    <t xml:space="preserve"> - Špecializovaná štátna správa</t>
  </si>
  <si>
    <t xml:space="preserve"> - Ostatná štátna správa</t>
  </si>
  <si>
    <t xml:space="preserve"> - Individuálna štátna pomoc</t>
  </si>
  <si>
    <t>MPSVR SR - Protidrogová politika</t>
  </si>
  <si>
    <t>neverejní poskytovatelia</t>
  </si>
  <si>
    <t>Zdroj: Vybrané údaje ŠÚ SR – Zariadenia sociálnych služieb v SR</t>
  </si>
  <si>
    <t>domov sociálnych služieb</t>
  </si>
  <si>
    <t xml:space="preserve">domov sociálnych služieb </t>
  </si>
  <si>
    <t>0 - 18 rokov</t>
  </si>
  <si>
    <t>Veková skupina</t>
  </si>
  <si>
    <t>Počet príjmateľov</t>
  </si>
  <si>
    <t>verejní poskytovatelia /obce</t>
  </si>
  <si>
    <t>Počet prijímateľov opatrovateľskej služby</t>
  </si>
  <si>
    <t>počet prijímateľov</t>
  </si>
  <si>
    <t>stupeň odkázanosti</t>
  </si>
  <si>
    <t>Zariadenie pre seniorov</t>
  </si>
  <si>
    <t>Domov sociálnych služieb</t>
  </si>
  <si>
    <t>ŠVVP - špeciálne výchovno-vzdelávacie potreby</t>
  </si>
  <si>
    <t>Priemerná výška dôchodku* v €</t>
  </si>
  <si>
    <t>Dlhopisové g.d.f.</t>
  </si>
  <si>
    <t>Priemerný mesačný počet poberateľov prídavku na dieťa</t>
  </si>
  <si>
    <t>Priemerný mesačný počet nezaopatrených detí</t>
  </si>
  <si>
    <t>Počet poberateľov</t>
  </si>
  <si>
    <t>Počet poberateľov zvýšeného príspevku</t>
  </si>
  <si>
    <t>Poskytnuté finančné prostriedky celkom v eur</t>
  </si>
  <si>
    <t>RSD MIS, ŠÚ SR</t>
  </si>
  <si>
    <t>SPOLU: Preukaz fyzickej osoby s ťažkým zdravotným postihnutím bez/so sprievodcom</t>
  </si>
  <si>
    <t>– na diétne stravovanie</t>
  </si>
  <si>
    <t>% zo všetkých dávok</t>
  </si>
  <si>
    <t>v tis. €</t>
  </si>
  <si>
    <t>Čerpané finančné prostriedky</t>
  </si>
  <si>
    <t>Fyzické týranie</t>
  </si>
  <si>
    <t>Psychické týranie</t>
  </si>
  <si>
    <t>Druh sociálnej služby</t>
  </si>
  <si>
    <t>Z toho</t>
  </si>
  <si>
    <t>Integračné centrum</t>
  </si>
  <si>
    <t>Nocľaháreň</t>
  </si>
  <si>
    <t>Útulok</t>
  </si>
  <si>
    <t>Nízkoprahová sociálna služba pre deti a rodinu</t>
  </si>
  <si>
    <t>Pomoc pri osobnej starostlivosti o dieťa</t>
  </si>
  <si>
    <t>Zariadenie dočasnej starostlivosti o deti</t>
  </si>
  <si>
    <t>Zariadenie starostlivosti o deti do troch rokov</t>
  </si>
  <si>
    <t>Zariadenie podporovaného bývania</t>
  </si>
  <si>
    <t>Zariadenie opatrovateľskej služby</t>
  </si>
  <si>
    <t>Rehabilitačné stredisko</t>
  </si>
  <si>
    <t>Denný stacionár</t>
  </si>
  <si>
    <t>Prepravná služba</t>
  </si>
  <si>
    <t>Sprievodcovská a predčitateľská služba</t>
  </si>
  <si>
    <t>Tlmočnícka služba</t>
  </si>
  <si>
    <t>Sprostredkovanie tlmočníckej služby</t>
  </si>
  <si>
    <t>Sprostredkovanie osobnej asistencie</t>
  </si>
  <si>
    <t>Požičiavanie pomôcok</t>
  </si>
  <si>
    <t>Monitorovanie a signalizácia potreby pomoci</t>
  </si>
  <si>
    <t>Denné centrum</t>
  </si>
  <si>
    <t>Podpora samostatného bývania</t>
  </si>
  <si>
    <t>Jedáleň</t>
  </si>
  <si>
    <t>Práčovňa</t>
  </si>
  <si>
    <t>Stredisko osobnej hygieny</t>
  </si>
  <si>
    <t>Príloha ku kapitole 3 - 4.časť</t>
  </si>
  <si>
    <t>dôchodcov</t>
  </si>
  <si>
    <t>-</t>
  </si>
  <si>
    <t xml:space="preserve">Starobný </t>
  </si>
  <si>
    <t>Počet poberateľov dôchodku : muži a ženy spolu</t>
  </si>
  <si>
    <t>265,1 – 325</t>
  </si>
  <si>
    <t>325,1 – 425</t>
  </si>
  <si>
    <t>425,1 – 530</t>
  </si>
  <si>
    <t>530,1 – 665</t>
  </si>
  <si>
    <t>DSS</t>
  </si>
  <si>
    <t>Fond</t>
  </si>
  <si>
    <t>GARANT dlhopisový garantovaný d.f.</t>
  </si>
  <si>
    <t>Zdroj: Asociácia dôchodkových správcovských spoločností</t>
  </si>
  <si>
    <t>Globálny akciový d.d.f.</t>
  </si>
  <si>
    <t>Indexový globálny d.d.f.</t>
  </si>
  <si>
    <t>Konzervatívny príspevkový d.d.f.</t>
  </si>
  <si>
    <t>Vyvážený príspevkový d.d.f.</t>
  </si>
  <si>
    <t>Rastový príspevkový d.d.f.</t>
  </si>
  <si>
    <t>Indexový príspevkový d.d.f.</t>
  </si>
  <si>
    <t>Stabilita príspevkový d.d.f.</t>
  </si>
  <si>
    <t>Stabilita akciový príspevkový d.d.f.</t>
  </si>
  <si>
    <t>zariadenie opatrovateľskej služby</t>
  </si>
  <si>
    <t>zriadení vyšším územným celkom</t>
  </si>
  <si>
    <t>zriadení obcou</t>
  </si>
  <si>
    <t>Sociálne poradentvo a rehabilitácia</t>
  </si>
  <si>
    <t>Služby krízovej intervencie</t>
  </si>
  <si>
    <t>Služby pre osoby s ŤZP a nepriaz. zdr. stavom</t>
  </si>
  <si>
    <t xml:space="preserve">Služby IKT a podporné služby </t>
  </si>
  <si>
    <t>terénna služba krízovej intervencie</t>
  </si>
  <si>
    <t>pobytová</t>
  </si>
  <si>
    <t>ambulantná</t>
  </si>
  <si>
    <t>EÚ zdroje</t>
  </si>
  <si>
    <t>do 6 rokov</t>
  </si>
  <si>
    <t>do 15 rokov</t>
  </si>
  <si>
    <t>do 18 rokov</t>
  </si>
  <si>
    <t>Centrá pre deti a rodiny (program)</t>
  </si>
  <si>
    <t>Centrá pre deti a rodiny (špecializovaný program)</t>
  </si>
  <si>
    <t>Centrá pre deti a rodiny (resocializačný program)</t>
  </si>
  <si>
    <t>NO, VO, ÚS</t>
  </si>
  <si>
    <t>Profesionálne náhradné rodiny</t>
  </si>
  <si>
    <t>v profesionálnej náhradnej rodine</t>
  </si>
  <si>
    <t>Kapacita</t>
  </si>
  <si>
    <t>Sociálna rehabilitácia</t>
  </si>
  <si>
    <t>Služby krízovej intervencie (z toho)</t>
  </si>
  <si>
    <t>Komunitné centrum</t>
  </si>
  <si>
    <t>Zariadenie núdzového bývania</t>
  </si>
  <si>
    <t>Služby na podporu rodiny s deťmi (z toho)</t>
  </si>
  <si>
    <t>Služby pre osoby s ŤZP a nepriaz. zdr. stavom (z toho)</t>
  </si>
  <si>
    <t>osoby v dôchodkovom veku</t>
  </si>
  <si>
    <t>diabetici</t>
  </si>
  <si>
    <t>s psychotickou liečbou</t>
  </si>
  <si>
    <t>užívajúci antidepresíva</t>
  </si>
  <si>
    <t>opatrovaní na lôžku</t>
  </si>
  <si>
    <t>pozbavení spôsobilosti na právne úkony (a s obmedz. spôsobilosťou)</t>
  </si>
  <si>
    <t>cudzinci</t>
  </si>
  <si>
    <t>Druh výzvy</t>
  </si>
  <si>
    <t>Vyhlasovateľ výzvy</t>
  </si>
  <si>
    <t xml:space="preserve"> - Štátom platené poistné</t>
  </si>
  <si>
    <t>07C020D</t>
  </si>
  <si>
    <t xml:space="preserve"> - Štátne centrá pre deti a rodiny</t>
  </si>
  <si>
    <t xml:space="preserve"> - Neštátne centrá pre deti a rodiny</t>
  </si>
  <si>
    <t>0EK0H04</t>
  </si>
  <si>
    <t xml:space="preserve"> - IS Riadenie Sociálnych Dávok</t>
  </si>
  <si>
    <t>0EK0H05</t>
  </si>
  <si>
    <t xml:space="preserve"> - IS KIDS</t>
  </si>
  <si>
    <t>0EK0H06</t>
  </si>
  <si>
    <t xml:space="preserve"> - Informačný Systém Služieb Zamestnanosti</t>
  </si>
  <si>
    <t>OCHRANNÝ PRÍSPEVOK</t>
  </si>
  <si>
    <t>Žiadateľ</t>
  </si>
  <si>
    <t>Ústredie práce, sociálnych vecí a rodiny</t>
  </si>
  <si>
    <t>ŠR SR * zdroj</t>
  </si>
  <si>
    <t>ženy (%)</t>
  </si>
  <si>
    <t>počet detí</t>
  </si>
  <si>
    <t>0 - 9 rokov</t>
  </si>
  <si>
    <t>10 - 14 rokov</t>
  </si>
  <si>
    <t>15 a viac rokov</t>
  </si>
  <si>
    <t>Zdroj: NBS; výpočet MPSVR SR</t>
  </si>
  <si>
    <t>*Pri PP na prepravu a PP na opatrovanie pre opatrovateľov nepoberajúcich dôchodkovú dávku do výpočtu výšky PP vstupujú aj ďalšie parametre, napríklad výška príjmu FO s ŤZP</t>
  </si>
  <si>
    <t xml:space="preserve"> - Dotácia na stravu pre dieťa v hmotnej núdzi   </t>
  </si>
  <si>
    <t>07C040H</t>
  </si>
  <si>
    <t xml:space="preserve"> - Kompenzačný príspevok baníkom</t>
  </si>
  <si>
    <t>Výkon št. spr. na úseku soc. vecí, rodiny, práce a zam.</t>
  </si>
  <si>
    <t>Európsky orgán práce - ELA</t>
  </si>
  <si>
    <t>Medzirezortné programy a podprogramy, ktorých je kapitola gestorom a účastníkom</t>
  </si>
  <si>
    <t>Aktívna politika trhu práce a zvýš. zamest. - MPSVR SR</t>
  </si>
  <si>
    <t xml:space="preserve"> - Národné programy na rozvoj APTP a zvýšenie zamest.</t>
  </si>
  <si>
    <t xml:space="preserve">Informačné technológie financované zo štát. rozpočtu </t>
  </si>
  <si>
    <t xml:space="preserve">Informačné technológie financované zo ŠR - MPSVR SR </t>
  </si>
  <si>
    <t xml:space="preserve"> - Systémy vnútornej správy</t>
  </si>
  <si>
    <t xml:space="preserve"> - Špecializované systémy</t>
  </si>
  <si>
    <t xml:space="preserve"> - Podporná infraštruktúra</t>
  </si>
  <si>
    <t>0EK0H08</t>
  </si>
  <si>
    <t xml:space="preserve"> - IS SAP</t>
  </si>
  <si>
    <t>0EK0H09</t>
  </si>
  <si>
    <t xml:space="preserve"> - IS SOFTIP</t>
  </si>
  <si>
    <t>0EK0H0A</t>
  </si>
  <si>
    <t xml:space="preserve"> - IS DMS</t>
  </si>
  <si>
    <t>Príspevky SR do medzinárod. organizácií  - MPSVR SR</t>
  </si>
  <si>
    <t>Zdroj: NBS; výpočet: MPSVR SR</t>
  </si>
  <si>
    <t>Zdroj NBS; výpočet: MPSVR SR</t>
  </si>
  <si>
    <t>Suma dávok (mil. €)</t>
  </si>
  <si>
    <t xml:space="preserve">Suma dávok (mil. €) </t>
  </si>
  <si>
    <t>Doplnkový starobný dôchodok*</t>
  </si>
  <si>
    <t>Doplnkový výsluhový dôchodok*</t>
  </si>
  <si>
    <t>* priemerná mesačná výška dávky</t>
  </si>
  <si>
    <t>* ŽM - životné minimum pre nezaopatrené dieťa</t>
  </si>
  <si>
    <t>*FO – fyzická osoba, poberajúca peňažný príspevok na opatrovanie (poberateľ)</t>
  </si>
  <si>
    <t>Počet</t>
  </si>
  <si>
    <t>Nízkoprahové denné centrum</t>
  </si>
  <si>
    <t>Opatrovateľská služba</t>
  </si>
  <si>
    <t xml:space="preserve">Poznámka: NO – neodkladné opatrenie, VO – výchovné opatrenie, ÚS – ústavná starostlivosť
 OV – ochranná výchova
</t>
  </si>
  <si>
    <t>Zdroj: USPVaR</t>
  </si>
  <si>
    <t>Kód výzvy / vyzvania</t>
  </si>
  <si>
    <t>Názov výzvy / vyzvania</t>
  </si>
  <si>
    <t>Dátum vyhlásenia výzvy/vyzva-nia</t>
  </si>
  <si>
    <t>Dátum ukonče-nia výzvy / vyzvania</t>
  </si>
  <si>
    <t>Finančná alokácia NFP (€)</t>
  </si>
  <si>
    <t>Finančná alokácia EÚ (€)</t>
  </si>
  <si>
    <t>6 -18 rokov</t>
  </si>
  <si>
    <t>18 - 30 rokov</t>
  </si>
  <si>
    <t>30 -65 rokov</t>
  </si>
  <si>
    <t>65 - 80 rokov</t>
  </si>
  <si>
    <t>80 a viac</t>
  </si>
  <si>
    <t>6-18 rokov</t>
  </si>
  <si>
    <t>6 – 18 rokov</t>
  </si>
  <si>
    <t>18 – 30 rokov</t>
  </si>
  <si>
    <t>30 – 65 rokov</t>
  </si>
  <si>
    <t>65 – 80 rokov</t>
  </si>
  <si>
    <t>viac ako 80 rokov</t>
  </si>
  <si>
    <t>Dlhodobé ošetrovné</t>
  </si>
  <si>
    <t>Tehotenské</t>
  </si>
  <si>
    <t>UNIQA d.d.s., a.s</t>
  </si>
  <si>
    <t xml:space="preserve">Dlhodobé ošetrovné </t>
  </si>
  <si>
    <r>
      <t>Priemerná  mesačná výška dávky v €</t>
    </r>
    <r>
      <rPr>
        <sz val="8"/>
        <color theme="1"/>
        <rFont val="Arial Narrow"/>
        <family val="2"/>
        <charset val="238"/>
      </rPr>
      <t> </t>
    </r>
  </si>
  <si>
    <t>Vdovský – sólo</t>
  </si>
  <si>
    <t>zvýšenie dôchodku za odboj, rehabilitáciu a deportáciu</t>
  </si>
  <si>
    <t>príplatok k dôchodku politickým väzňom</t>
  </si>
  <si>
    <t>zvýšenie sumy starobného dôchodku a sumy invalidného dôchodku vyplácaného po dovŕšení dôchodkového veku na sumu minimálneho dôchodku a úhrada výdavkov spojených s konaním o nároku</t>
  </si>
  <si>
    <t>z toho úrazový príplatok COVID-19</t>
  </si>
  <si>
    <t>Odškodnenie prac. úrazov a chorôb z povolania zamestnancov zrušených zamestnávateľov, ktorých zakladateľom bol štát, alebo Fond národného majetku SR</t>
  </si>
  <si>
    <t>Úrazové dávky poskytované vojakom dobrovoľnej vojenskej prípravy podľa § 285 ods. 1 písm. i) zákona o sociálnom poistení</t>
  </si>
  <si>
    <t>UNIQA d.s.s., a.s.</t>
  </si>
  <si>
    <t>Rešpekt – Akciový negarantovaný ESG d.f.</t>
  </si>
  <si>
    <t>Doplnková dôchodková spoločnosť Tatra banky, a.s.</t>
  </si>
  <si>
    <t>NN Tatry - Sympatia, d.d.s., a.s</t>
  </si>
  <si>
    <t>Stabilita, d.d.s., a.s</t>
  </si>
  <si>
    <t>Stabilita indexový príspevkový d.d.f.</t>
  </si>
  <si>
    <t>UNIQA d.d.s., a.s.</t>
  </si>
  <si>
    <t>Prispevkový d.d.f.</t>
  </si>
  <si>
    <t>od 6 – do 18 rokov</t>
  </si>
  <si>
    <t>od 18 – do 30 rokov</t>
  </si>
  <si>
    <t>od 30 – do 65 rokov</t>
  </si>
  <si>
    <t>od 65 -do 80 rokov</t>
  </si>
  <si>
    <t xml:space="preserve">od 80 rokov a viac </t>
  </si>
  <si>
    <t>od 65 – do 80 rokov</t>
  </si>
  <si>
    <t>zriadené alebo založené vyšším územným celkom</t>
  </si>
  <si>
    <t>poskytované obcou, alebo zriadené alebo založené obcou</t>
  </si>
  <si>
    <t>poskytované neverejnými poskytovateľmi</t>
  </si>
  <si>
    <t>prepravná služba</t>
  </si>
  <si>
    <t>SR</t>
  </si>
  <si>
    <t>Obec, zriadení alebo založení obcou</t>
  </si>
  <si>
    <t>Zriadení alebo založení vyšším územným celkom</t>
  </si>
  <si>
    <t>Neverejní poskytovatelia</t>
  </si>
  <si>
    <t>Počet PSS</t>
  </si>
  <si>
    <t>Počet sociálnych služieb</t>
  </si>
  <si>
    <t>SR Spolu</t>
  </si>
  <si>
    <t>Terénna sociálna služba KI</t>
  </si>
  <si>
    <t>Domov na polceste</t>
  </si>
  <si>
    <t>Podpora zosúlaďovania rodinného a pracovného života</t>
  </si>
  <si>
    <t>Včasná intervencia</t>
  </si>
  <si>
    <t xml:space="preserve">Služby IKT </t>
  </si>
  <si>
    <t>Pomoc poskytovaná telekomunikačnými technológiami</t>
  </si>
  <si>
    <t>Podporné služby (z toho)</t>
  </si>
  <si>
    <t>Pomoc pri výkone opatrovníckych práv</t>
  </si>
  <si>
    <t>Samostatné odborné činnosti (z toho)</t>
  </si>
  <si>
    <t>Sociálne poradenstvo - základné</t>
  </si>
  <si>
    <t>Sociálne poradenstvo - špecializované</t>
  </si>
  <si>
    <t>Celkový súčet</t>
  </si>
  <si>
    <t>07C0D</t>
  </si>
  <si>
    <t>Plán obnovy a odolnosti</t>
  </si>
  <si>
    <t>07C0D01</t>
  </si>
  <si>
    <t xml:space="preserve"> - Implementačné kapacity</t>
  </si>
  <si>
    <t>07C0D02</t>
  </si>
  <si>
    <t xml:space="preserve"> - Rozvoj kapacít sociálnych služieb</t>
  </si>
  <si>
    <t>07E03</t>
  </si>
  <si>
    <t>07E0301</t>
  </si>
  <si>
    <t>07E04</t>
  </si>
  <si>
    <t>07E06</t>
  </si>
  <si>
    <t>09706</t>
  </si>
  <si>
    <t>dotácia na stravu</t>
  </si>
  <si>
    <t>dotácia na školské potreby</t>
  </si>
  <si>
    <t>829,86 eur</t>
  </si>
  <si>
    <t>10,2 nás. sumy ŽM *</t>
  </si>
  <si>
    <t>Do 10 rokov</t>
  </si>
  <si>
    <t>2 nás. sumy ŽM *</t>
  </si>
  <si>
    <t>Od 10 do 15 rokov</t>
  </si>
  <si>
    <t>2,3 nás. sumy ŽM *</t>
  </si>
  <si>
    <t>Nad 15 rokov</t>
  </si>
  <si>
    <t>2,5 nás. sumy ŽM *</t>
  </si>
  <si>
    <t>1,95 nás. sumy ŽM *</t>
  </si>
  <si>
    <t>EU27</t>
  </si>
  <si>
    <t>Oprávnení žiadatelia podľa výzvy</t>
  </si>
  <si>
    <t>** Súčet riadkov nemusí súhlasiť</t>
  </si>
  <si>
    <t>NBS; výpočet: MPSVR SR</t>
  </si>
  <si>
    <t>SP; výpočet MPSVR SR</t>
  </si>
  <si>
    <t>Asociácia dôchodkových správcovských spoločností</t>
  </si>
  <si>
    <t>Detská skupina</t>
  </si>
  <si>
    <t xml:space="preserve">Príspevok dieťaťu na úhradu zvýšených výdavkov </t>
  </si>
  <si>
    <t>max 500 eur ročne</t>
  </si>
  <si>
    <t>Príspevok na vzdelávanie pre náhradného rodiča</t>
  </si>
  <si>
    <t>max 100 eur ročne</t>
  </si>
  <si>
    <t xml:space="preserve">Tabuľka 16 Jednotlivé formy starostlivosti v centrách pre deti a rodiny s programom pre výkon súdnych rozhodnutí </t>
  </si>
  <si>
    <t>Tabuľka 17 Počty umiestnených detí a mladých dospelých v jednotlivých formách starostlivosti v centrách pre deti a rodiny s programom k 31.12.</t>
  </si>
  <si>
    <t>Spolu štátom hradené dávky</t>
  </si>
  <si>
    <t>Tabuľka 7 Štátne dávky týkajúce sa úrazového poistenia</t>
  </si>
  <si>
    <t>SMART, zelený inovatívny negarantovaný d.f.</t>
  </si>
  <si>
    <t>Stabilita konzervatívny príspevkový d.d.f.</t>
  </si>
  <si>
    <t>Zdroj: Asociácia doplnkových dôchodkových spoločností</t>
  </si>
  <si>
    <t>Služby na podporu rodiny s deťmi</t>
  </si>
  <si>
    <t>Starostlivosť o dieťa v detskej skupine</t>
  </si>
  <si>
    <t>Dôvod poskytnutia služby</t>
  </si>
  <si>
    <t>muži/</t>
  </si>
  <si>
    <t>ženy/</t>
  </si>
  <si>
    <t>Odkázanosť</t>
  </si>
  <si>
    <t>Bezodkladnosť</t>
  </si>
  <si>
    <t>Iné vážne dôvody</t>
  </si>
  <si>
    <t>Doplácanie alebo úhrada inou FO</t>
  </si>
  <si>
    <t>samoplatci</t>
  </si>
  <si>
    <t>Počet prijímateľov podľa stupňa odkázanosti</t>
  </si>
  <si>
    <t>poskytovaná ošetrovateľská starostlivosť</t>
  </si>
  <si>
    <t>s duševnými poruchami</t>
  </si>
  <si>
    <t>s telesným postihnutím</t>
  </si>
  <si>
    <t>so zmyslovým postihnutím</t>
  </si>
  <si>
    <t>s AIDS</t>
  </si>
  <si>
    <t xml:space="preserve">výkon opatrovníctva </t>
  </si>
  <si>
    <t>Počet prijímateľov  z toho</t>
  </si>
  <si>
    <t>Príbuzný</t>
  </si>
  <si>
    <t>Obec</t>
  </si>
  <si>
    <t>Verejný poskytovateľ sociálnej služby</t>
  </si>
  <si>
    <t>Zariadenia</t>
  </si>
  <si>
    <t>Počet žiadostí</t>
  </si>
  <si>
    <t>Počet žiadateľov</t>
  </si>
  <si>
    <t>Počet žiadostí - vybavené</t>
  </si>
  <si>
    <t>Priemerná doba vybavenia - vybavené žiadosti (v dňoch)</t>
  </si>
  <si>
    <t>Priemerná doba vybavenia žiadostí uzatvorením zmluvy</t>
  </si>
  <si>
    <t>zamestnanci v OPIO zariadeniach</t>
  </si>
  <si>
    <t>Dobrovoľníci - počet hodín</t>
  </si>
  <si>
    <t>zariadenie</t>
  </si>
  <si>
    <t>Počet zamestnancov</t>
  </si>
  <si>
    <t>Počet prac. vzťahov</t>
  </si>
  <si>
    <t>Počet úväzkov</t>
  </si>
  <si>
    <t>Priemerný vek zamestnancov</t>
  </si>
  <si>
    <t>Priemerný úväzok (týždenne)</t>
  </si>
  <si>
    <t>Dobrovoľníci</t>
  </si>
  <si>
    <t>Typ príjmu</t>
  </si>
  <si>
    <t>Druh OPIO zariadenia</t>
  </si>
  <si>
    <t>Príjmy spolu</t>
  </si>
  <si>
    <t>Z rozpočtovej kapitoly MPSVR spolu</t>
  </si>
  <si>
    <t>Z rozpočtu MPSVR</t>
  </si>
  <si>
    <t>Z rozpočtu VÚC</t>
  </si>
  <si>
    <t>Z rozpočtu obcí</t>
  </si>
  <si>
    <t>Ďalšie príjmy spolu</t>
  </si>
  <si>
    <t>Zo štátneho rozpočtu iné</t>
  </si>
  <si>
    <t>Zo súkromného a NISD sektoru</t>
  </si>
  <si>
    <t>Zo zdrojov EÚ</t>
  </si>
  <si>
    <t>Zo zdravotných poisťovní</t>
  </si>
  <si>
    <t>Iné príjmy (granty, dary, zbierky, 2%, zmluva o.i. činnostiach, iné)</t>
  </si>
  <si>
    <t>Z úhrad za sociálnu službu spolu</t>
  </si>
  <si>
    <t>Od prijímateľov</t>
  </si>
  <si>
    <t>Od iných FO</t>
  </si>
  <si>
    <t>Vrátené zdroje zriaďovateľovi a poskytovateľovi zdrojov spolu</t>
  </si>
  <si>
    <t>Z rozpočtu obcí a VÚC</t>
  </si>
  <si>
    <t>Typ výdavku</t>
  </si>
  <si>
    <t>Výdavky spolu</t>
  </si>
  <si>
    <t>Kapitálové výdavky</t>
  </si>
  <si>
    <t>Bežné výdavky spolu, z toho</t>
  </si>
  <si>
    <t>Energie, voda, komunikácie</t>
  </si>
  <si>
    <t>Prenájom</t>
  </si>
  <si>
    <t>Údržba a opravy</t>
  </si>
  <si>
    <t>Materiálové výdavky</t>
  </si>
  <si>
    <t>Služby</t>
  </si>
  <si>
    <t>Cestovné a dopravné náklady</t>
  </si>
  <si>
    <t>Mzdy</t>
  </si>
  <si>
    <t xml:space="preserve">Odmeny/dohody </t>
  </si>
  <si>
    <t>Druh služby</t>
  </si>
  <si>
    <t>mobilní</t>
  </si>
  <si>
    <t>čiastočne mobilní</t>
  </si>
  <si>
    <t>imobilní</t>
  </si>
  <si>
    <t>Opatrovateľská služba v domácnosti</t>
  </si>
  <si>
    <t>Verejný</t>
  </si>
  <si>
    <t>Neverejný</t>
  </si>
  <si>
    <t xml:space="preserve">Zamestnanci </t>
  </si>
  <si>
    <t>z toho opatrovatelia dospelých v domácnosti</t>
  </si>
  <si>
    <t xml:space="preserve">z toho </t>
  </si>
  <si>
    <t>typ poskytovateľa</t>
  </si>
  <si>
    <t>Celkový počet zamestnancov</t>
  </si>
  <si>
    <t>počet</t>
  </si>
  <si>
    <t>hodiny</t>
  </si>
  <si>
    <t>verejný</t>
  </si>
  <si>
    <t>neverejný</t>
  </si>
  <si>
    <t>Ďalšie príjmy</t>
  </si>
  <si>
    <t>Z úhrad za poskytovanú sociálnu službu</t>
  </si>
  <si>
    <t xml:space="preserve">Vrátené zdroje </t>
  </si>
  <si>
    <t>Typ poskytovateľa</t>
  </si>
  <si>
    <t>Údržba, opravy, cestovné a dopravné náklady</t>
  </si>
  <si>
    <t xml:space="preserve">Odmeny na základe dohody </t>
  </si>
  <si>
    <t>Pohľadávky poskytovateľa</t>
  </si>
  <si>
    <t>Pozn.: Vyplnené formuláre P06 a P07 môžu obsahovať aj nulové hodnoty.</t>
  </si>
  <si>
    <t>Druh zariadenia krízovej intervencie</t>
  </si>
  <si>
    <t>Dobrovoľníci - hodiny</t>
  </si>
  <si>
    <t xml:space="preserve">Počet vykázaných SoS </t>
  </si>
  <si>
    <t>Počet SoS v registri</t>
  </si>
  <si>
    <t>podľa pohlavia</t>
  </si>
  <si>
    <t>podľa veku</t>
  </si>
  <si>
    <t xml:space="preserve">s obmedz. alebo pozbavenou spôsobilosti na právne úkony </t>
  </si>
  <si>
    <t>s psychotickou liečbou alebo užívajúci antidepresíva</t>
  </si>
  <si>
    <t>so zdravotným znevýhodnením</t>
  </si>
  <si>
    <t>od 0 do 18 rokov</t>
  </si>
  <si>
    <t>od 18 do 64 rokov</t>
  </si>
  <si>
    <t>nad 65 rokov</t>
  </si>
  <si>
    <t xml:space="preserve">útulok </t>
  </si>
  <si>
    <t>Druh služby krízovej intervencie</t>
  </si>
  <si>
    <t>nízkoprahová sociálna služba pre deti a rodinu</t>
  </si>
  <si>
    <t>nocľaháreň (počet prenocovaní)</t>
  </si>
  <si>
    <t>Sociálne služby na podporu rodiny s deťmi</t>
  </si>
  <si>
    <t>služba na podporu zosúlaďovania rod.a prac.života</t>
  </si>
  <si>
    <t xml:space="preserve">zariadenie starostlivosti o deti do troch rokov veku </t>
  </si>
  <si>
    <t>Ostatne druhy podporných sociálnych služieb</t>
  </si>
  <si>
    <t>počet úkonov/nejedinečných prijímateľov</t>
  </si>
  <si>
    <t>počet hodín/km za rok</t>
  </si>
  <si>
    <t>krízová pomoc prostredníctvom telekomunikačných technológii</t>
  </si>
  <si>
    <t>pomoc pri výkone opatrovaníckych práv a povinností</t>
  </si>
  <si>
    <t>práčovna</t>
  </si>
  <si>
    <t>Druh samostatne vykonávanej činnosti</t>
  </si>
  <si>
    <t>príjmy</t>
  </si>
  <si>
    <t>počet úkonov</t>
  </si>
  <si>
    <t>počet hodín</t>
  </si>
  <si>
    <t>osoby bez domova</t>
  </si>
  <si>
    <t>ohrozené osoby/obete správania iných FO</t>
  </si>
  <si>
    <t>Kapacity v OPIO zariadeniach</t>
  </si>
  <si>
    <t xml:space="preserve">ambulantná </t>
  </si>
  <si>
    <t>Počet miest podľa formy poskytovanej sociálnej služby</t>
  </si>
  <si>
    <t>40 - 61 rokov</t>
  </si>
  <si>
    <t>62 - a viac</t>
  </si>
  <si>
    <t>Počet žiadostí - nevybavené</t>
  </si>
  <si>
    <t>spolu (priemerný počet dní)</t>
  </si>
  <si>
    <t>Najpočetnejšie pracovné pozície v OPIO zariadeniach</t>
  </si>
  <si>
    <t>Z rozpočtovej kapitoly MPSVR</t>
  </si>
  <si>
    <t xml:space="preserve">Ďalšie príjmy </t>
  </si>
  <si>
    <t>Z úhrad za sociálnu službu</t>
  </si>
  <si>
    <t>Výdavky OPIO zariadení v roku 2022</t>
  </si>
  <si>
    <t>Mzdové náklady a dohody</t>
  </si>
  <si>
    <t>18 - 24 rokov</t>
  </si>
  <si>
    <t>25 - 39 rokov</t>
  </si>
  <si>
    <t>40 - 49 rokov</t>
  </si>
  <si>
    <t>50 - 59 rokov</t>
  </si>
  <si>
    <t>60 - 61 rokov</t>
  </si>
  <si>
    <t>62 - 69 rokov</t>
  </si>
  <si>
    <t>70 - 79 rokov</t>
  </si>
  <si>
    <t>80 - 89 rokov</t>
  </si>
  <si>
    <t>90 - 99 rokov</t>
  </si>
  <si>
    <t xml:space="preserve">Z rozpočtovej kapitoly MPSVR </t>
  </si>
  <si>
    <t xml:space="preserve">Z úhrad </t>
  </si>
  <si>
    <t>Z úhrad</t>
  </si>
  <si>
    <t xml:space="preserve">Zariadenie podporovaného bývania </t>
  </si>
  <si>
    <t xml:space="preserve">    Energie, voda, komunikácie a prenájom</t>
  </si>
  <si>
    <t xml:space="preserve">    Údržba, opravy, cestovné a dopravné náklady</t>
  </si>
  <si>
    <t xml:space="preserve">    Materiálové výdavky</t>
  </si>
  <si>
    <t>Tovary a služby, z toho:</t>
  </si>
  <si>
    <t>Bežné výdavky (tovary a služby a mzdové náklady  a dohody spolu)</t>
  </si>
  <si>
    <t>Pozn.: počet prijímateľov sa nerovná súčtu prijímateľov za jednotlivé znevýhodnenia, nakoľko jeden prijímateľ môže mať viac druhov znevýhodnenia</t>
  </si>
  <si>
    <t>Samoplatci</t>
  </si>
  <si>
    <t>ženy/ diečatá</t>
  </si>
  <si>
    <t>muži/ chlapci</t>
  </si>
  <si>
    <t>Zariadenia. opatrovat. služby</t>
  </si>
  <si>
    <t>Výška pohľadávok z nezaplatených úhrad</t>
  </si>
  <si>
    <t xml:space="preserve">z dôvodu ochrany príjmu </t>
  </si>
  <si>
    <t>z dôvodu neplatenia úhrady</t>
  </si>
  <si>
    <t>Počet neplatičov k 31.12.</t>
  </si>
  <si>
    <t>Starobný spolu</t>
  </si>
  <si>
    <t>Predčasný starobný spolu</t>
  </si>
  <si>
    <t>Invalidný spolu</t>
  </si>
  <si>
    <t xml:space="preserve">Vdovský </t>
  </si>
  <si>
    <t xml:space="preserve">Vdovecký </t>
  </si>
  <si>
    <t>Zdroj: RSD MIS MPSVR SR</t>
  </si>
  <si>
    <t>Počet príjemcov pomoci v hmotnej núdzi</t>
  </si>
  <si>
    <t>Podiel</t>
  </si>
  <si>
    <t>Počet detí, ktoré sú súrodenci</t>
  </si>
  <si>
    <t>Zvýšenie opakovaného príspevku náhradnému rodičovi o</t>
  </si>
  <si>
    <t>2 deti</t>
  </si>
  <si>
    <t>0,975 - násobok sumy životného minima pre nezaopatrené dieťa mesačne</t>
  </si>
  <si>
    <t>3 deti</t>
  </si>
  <si>
    <t>1,95 - násobok sumy životného minima pre nezaopatrené dieťa mesačne</t>
  </si>
  <si>
    <t>4 deti</t>
  </si>
  <si>
    <t>2,925 - násobok sumy životného minima pre nezaopatrené dieťa mesačne</t>
  </si>
  <si>
    <t>5 detí</t>
  </si>
  <si>
    <t>3,9 - násobok sumy životného minima pre nezaopatrené dieťa mesačne</t>
  </si>
  <si>
    <t>6 detí</t>
  </si>
  <si>
    <t>4,875 - násobok sumy životného minima pre nezaopatrené dieťa mesačne</t>
  </si>
  <si>
    <t>7 a viac detí</t>
  </si>
  <si>
    <t>5,85 - násobok sumy životného minima pre nezaopatrené dieťa mesačne</t>
  </si>
  <si>
    <t xml:space="preserve">Zdroj: RSD MIS MPSVR SR </t>
  </si>
  <si>
    <t>Zdroj: RSD MIS MPSVR SR, pri opakovaných príspevkoch je priemerná mesačná výška PP vypočítaná z vynaložených finančných prostriedkov bez doplatkov za oneskorený nárok</t>
  </si>
  <si>
    <t>Tabuľka 3.32 Pohľadávky</t>
  </si>
  <si>
    <t>Účel poskytovania dotácií</t>
  </si>
  <si>
    <t>Poskytnuté finančné prostriedky v eur</t>
  </si>
  <si>
    <t>Pozn.: počet PSS sa nerovná súčtu PSS za jednotlivé druhy sociálnych služieb, nakoľko jeden PSS môže poskytovať viac druhov sociálnych služieb</t>
  </si>
  <si>
    <t xml:space="preserve">Pozn.: Vyplnené formuláre P06 a P07 môžu obsahovať aj nulové hodnoty.  </t>
  </si>
  <si>
    <t>07C0A01</t>
  </si>
  <si>
    <t>07C0A02</t>
  </si>
  <si>
    <t xml:space="preserve"> - Neverejní poskytovatelia sociálnych služieb</t>
  </si>
  <si>
    <t>07C020E</t>
  </si>
  <si>
    <t xml:space="preserve"> - Príspevok pri narodení dieťaťa</t>
  </si>
  <si>
    <t>07C020F</t>
  </si>
  <si>
    <t xml:space="preserve"> - Príspevok na pohreb</t>
  </si>
  <si>
    <t>07C0301</t>
  </si>
  <si>
    <t xml:space="preserve"> - Peňažný príspevok na osobnú asistenciu</t>
  </si>
  <si>
    <t>07C0302</t>
  </si>
  <si>
    <t xml:space="preserve"> - Peňažný príspevok na opatrovanie</t>
  </si>
  <si>
    <t>07C0303</t>
  </si>
  <si>
    <t xml:space="preserve"> - Ostatné príspevky - opakované</t>
  </si>
  <si>
    <t>07C0304</t>
  </si>
  <si>
    <t xml:space="preserve"> - Ostatné príspevky - jednorazové</t>
  </si>
  <si>
    <t>07C0505</t>
  </si>
  <si>
    <t xml:space="preserve"> - Náhradná rodinná starostlivosť - opakované príspevky</t>
  </si>
  <si>
    <t>07C0506</t>
  </si>
  <si>
    <t xml:space="preserve"> - Náhradná rodinná starostlivosť - jednorazové príspevky</t>
  </si>
  <si>
    <t>13. dôchodok</t>
  </si>
  <si>
    <t>% z HDP</t>
  </si>
  <si>
    <t>Iné výdavky</t>
  </si>
  <si>
    <t>Administratívne výdavky</t>
  </si>
  <si>
    <t>Choroba, zdravotná starostlivosť</t>
  </si>
  <si>
    <t>Zdravotné postihnutie</t>
  </si>
  <si>
    <t>Staroba</t>
  </si>
  <si>
    <t>Sociálne vylúčenie a bývanie</t>
  </si>
  <si>
    <t>Pozostalí</t>
  </si>
  <si>
    <t>Rodina, deti</t>
  </si>
  <si>
    <t>Choroba/zdravotná starostlivosť</t>
  </si>
  <si>
    <t>Bývanie a sociálne vylúčenie</t>
  </si>
  <si>
    <t>eur na obyvateľa (v s. c. 2010)</t>
  </si>
  <si>
    <t>% HDP</t>
  </si>
  <si>
    <t>4P1 - Adaptabilný a prístupný trh práce</t>
  </si>
  <si>
    <t>4P5 - Aktívne začlenenie a dostupné služby</t>
  </si>
  <si>
    <t>4P7 - Sociálne inovácie a experimenty</t>
  </si>
  <si>
    <t>4P8 - Potravinová a materiálna deprivácia</t>
  </si>
  <si>
    <t>20*</t>
  </si>
  <si>
    <t>168*</t>
  </si>
  <si>
    <t>63*</t>
  </si>
  <si>
    <t>57*</t>
  </si>
  <si>
    <t>7*</t>
  </si>
  <si>
    <t>Prítok (zápis)</t>
  </si>
  <si>
    <t>Odtok (výmaz)</t>
  </si>
  <si>
    <t>Sociálne služby</t>
  </si>
  <si>
    <t>krízová intervencia</t>
  </si>
  <si>
    <t>podpora rodiny s deťmi</t>
  </si>
  <si>
    <t>odkázanostné služby</t>
  </si>
  <si>
    <t>služby pre FO so ZP</t>
  </si>
  <si>
    <t>telekomunikačné služby</t>
  </si>
  <si>
    <t>podporné služby</t>
  </si>
  <si>
    <t>poradenstvo a rehabilitácia</t>
  </si>
  <si>
    <t>Do 18 rokov</t>
  </si>
  <si>
    <t>18 - 25 rokov</t>
  </si>
  <si>
    <t>26 - 39 rokov</t>
  </si>
  <si>
    <t>62 a viac rokov</t>
  </si>
  <si>
    <t xml:space="preserve">Iné príjmy vrátane dotácií </t>
  </si>
  <si>
    <t>Zo zdrojov MPSVR SR</t>
  </si>
  <si>
    <t>Zo štátneho rozpočtu iné, z iných príjmov</t>
  </si>
  <si>
    <t>Pozn.: Vyplnené formuláre P06 a P07 môžu obsahovať aj nulové hodnoty. Príjmy spolu sú očistené o vrátené zdroje.</t>
  </si>
  <si>
    <t>Ostatné bežné výdavky</t>
  </si>
  <si>
    <t xml:space="preserve">  Mzdové náklady a dohody spolu</t>
  </si>
  <si>
    <t>Poistné na zdravotné, sociálne poistenie a povinné príspevky na starobné dôchodkové sporenie a iné (PN, odchodné, odstupné...)</t>
  </si>
  <si>
    <t>Bežné výdavky spolu, z  toho</t>
  </si>
  <si>
    <t xml:space="preserve">Pozn.: Vyplnené formuláre P06 a P07, P16 a P17 môžu obsahovať aj nulové hodnoty.  Príjmy sú očistené o vrátené zdroje. </t>
  </si>
  <si>
    <t>zariadenie opatr. služby</t>
  </si>
  <si>
    <t>18 - 39 rokov</t>
  </si>
  <si>
    <t>Administratíva</t>
  </si>
  <si>
    <t>Starostlivosť o klienta</t>
  </si>
  <si>
    <t>Pomocné činnosti</t>
  </si>
  <si>
    <t>Výdavky OPIO zariadení v roku 2024</t>
  </si>
  <si>
    <t>Údržba, opravy, cestovné a dopravné náklady, ostatné bežné výdavky</t>
  </si>
  <si>
    <t>Príjmy opatrovateľskej služby v roku 2024</t>
  </si>
  <si>
    <t xml:space="preserve">    Služby a ostatné bežné výdavky</t>
  </si>
  <si>
    <t>Bežné výdavky na opatrovateľskú službu v roku 2024</t>
  </si>
  <si>
    <t>nocľaháreň</t>
  </si>
  <si>
    <t>útulok</t>
  </si>
  <si>
    <t>Spolu v %</t>
  </si>
  <si>
    <t xml:space="preserve">   Zariadenie podporovaného bývania</t>
  </si>
  <si>
    <t>Pozn: * počet jedinečných zamestnancov sa nerovná súčtu zamestnancov za jednotlivé služby, nakoľko jeden zamestnanec môže mať viac pracovných vzťahov a pracovať vo viacerých službách</t>
  </si>
  <si>
    <t> - Kybernetická bezpečnosť rezortu MPSVR SR</t>
  </si>
  <si>
    <t>0EK0H0G</t>
  </si>
  <si>
    <t xml:space="preserve"> - NASK EESSI</t>
  </si>
  <si>
    <t>0EK0H0F</t>
  </si>
  <si>
    <t xml:space="preserve"> - Informačný systém SAWO</t>
  </si>
  <si>
    <t>0EK0H0E</t>
  </si>
  <si>
    <t> - Informačný systém sociálnych služieb - IS SoS</t>
  </si>
  <si>
    <t>0EK0H0C</t>
  </si>
  <si>
    <t xml:space="preserve"> - Manažérsky informačný systém - IS MIS</t>
  </si>
  <si>
    <t>0EK0H0B</t>
  </si>
  <si>
    <t xml:space="preserve"> - Projekty financované z FST</t>
  </si>
  <si>
    <t>06G2103</t>
  </si>
  <si>
    <t xml:space="preserve"> - Projekty financované z EFRR</t>
  </si>
  <si>
    <t>06G2102</t>
  </si>
  <si>
    <t xml:space="preserve"> - Projekty financované z ESF</t>
  </si>
  <si>
    <t>06G2101</t>
  </si>
  <si>
    <t>Inovatívny, prístupný a rozvíjajúci sa trh práce</t>
  </si>
  <si>
    <t>06G21</t>
  </si>
  <si>
    <t xml:space="preserve"> - Príspevok na zvýšenú splátku úveru na bývanie</t>
  </si>
  <si>
    <t>07C0F01</t>
  </si>
  <si>
    <t>Príspevok na hypotéky</t>
  </si>
  <si>
    <t>07C0F</t>
  </si>
  <si>
    <t> - Digitálna transformácia poskytovania služieb VS</t>
  </si>
  <si>
    <t>07C0D09</t>
  </si>
  <si>
    <t xml:space="preserve"> - Vybudovanie dohľadového pracoviska kybernetickej bezpečnosti rezortu MPSVR SR</t>
  </si>
  <si>
    <t>07C0D08</t>
  </si>
  <si>
    <t xml:space="preserve"> - Vytvorenie kapacít pre implementáciu životných situácií - MPSVR SR</t>
  </si>
  <si>
    <t>07C0D07</t>
  </si>
  <si>
    <t xml:space="preserve"> - Budovanie životných situácií pre MPSVR SR</t>
  </si>
  <si>
    <t>07C0D06</t>
  </si>
  <si>
    <t xml:space="preserve"> - Rozšírenie kapacít komunitnej sociálnej starostlivosti</t>
  </si>
  <si>
    <t>07C0D05</t>
  </si>
  <si>
    <t>07C0G</t>
  </si>
  <si>
    <t xml:space="preserve"> - Dotácie - obec</t>
  </si>
  <si>
    <t>07C040K</t>
  </si>
  <si>
    <t> - Dotácie - VÚC</t>
  </si>
  <si>
    <t>07C040J</t>
  </si>
  <si>
    <t> - Dotácia na podporu výchovy k stravovacím návykom dieťaťa - VVŠ</t>
  </si>
  <si>
    <t>07C020J</t>
  </si>
  <si>
    <t> - Dotácia na podporu výchovy k stravovacím návykom dieťaťa - RO</t>
  </si>
  <si>
    <t>07C020I</t>
  </si>
  <si>
    <t> - Dotácia na podporu výchovy k stravovacím návykom dieťaťa - VÚC</t>
  </si>
  <si>
    <t>07C020H</t>
  </si>
  <si>
    <t xml:space="preserve"> - Dotácia na podporu výchovy k stravovacím návykom dieťaťa - obec</t>
  </si>
  <si>
    <t>07C020G</t>
  </si>
  <si>
    <t xml:space="preserve"> - Dotácia na podporu výchovy k stravovacím návykom dieťaťa</t>
  </si>
  <si>
    <t xml:space="preserve"> - Dotácia na školské potreby pre dieťa v HN - RO</t>
  </si>
  <si>
    <t>07C010F</t>
  </si>
  <si>
    <t>07C010D</t>
  </si>
  <si>
    <t> - Dotácia na školské potreby pre dieťa v HN - VÚC</t>
  </si>
  <si>
    <t>07C010C</t>
  </si>
  <si>
    <t xml:space="preserve"> - Dotácia na školské potreby pre dieťa HN - obec</t>
  </si>
  <si>
    <t>07C010B</t>
  </si>
  <si>
    <t xml:space="preserve"> - Dotácia na stravu HN - obec</t>
  </si>
  <si>
    <t>07C0109</t>
  </si>
  <si>
    <t xml:space="preserve"> - Potravinová a materiálna deprivácia</t>
  </si>
  <si>
    <t>07C0108</t>
  </si>
  <si>
    <t xml:space="preserve"> - VPSS - Mikroregión HORNOHRAD_ostatné</t>
  </si>
  <si>
    <t>07C0A05</t>
  </si>
  <si>
    <t> - VPSS - Príspevková organizácia</t>
  </si>
  <si>
    <t>07C0A04</t>
  </si>
  <si>
    <t xml:space="preserve"> - VPSS - Obec</t>
  </si>
  <si>
    <t>07C0A03</t>
  </si>
  <si>
    <t>% k UR</t>
  </si>
  <si>
    <t>% k SR</t>
  </si>
  <si>
    <t>Upravený rozpočet (UR)</t>
  </si>
  <si>
    <t>Schválený rozpočet (SR)</t>
  </si>
  <si>
    <t>Hrubé výdavky (% HDP)</t>
  </si>
  <si>
    <t>Efektívne daňovo-odvodové zaťaženie sociálnych dávok (%)</t>
  </si>
  <si>
    <t>AKTIVAČNÝ PRÍSPEVOK</t>
  </si>
  <si>
    <t>PRÍSPEVOK NA NEZAOPATRENÉ DIEŤA</t>
  </si>
  <si>
    <t>POMOC V HMOTNEJ NÚDZI:</t>
  </si>
  <si>
    <t>DÁVKA V HMOTNEJ NÚDZI</t>
  </si>
  <si>
    <r>
      <t>-</t>
    </r>
    <r>
      <rPr>
        <sz val="7"/>
        <color theme="1"/>
        <rFont val="Times New Roman"/>
        <family val="1"/>
        <charset val="238"/>
      </rPr>
      <t xml:space="preserve">    </t>
    </r>
    <r>
      <rPr>
        <b/>
        <sz val="10.5"/>
        <color theme="1"/>
        <rFont val="Arial Narrow"/>
        <family val="2"/>
        <charset val="238"/>
      </rPr>
      <t>hygienu alebo opotrebovanie šatstva, bielizne, obuvi a bytového zariadenia</t>
    </r>
  </si>
  <si>
    <r>
      <t>-</t>
    </r>
    <r>
      <rPr>
        <sz val="7"/>
        <color theme="1"/>
        <rFont val="Times New Roman"/>
        <family val="1"/>
        <charset val="238"/>
      </rPr>
      <t xml:space="preserve">    </t>
    </r>
    <r>
      <rPr>
        <b/>
        <sz val="10.5"/>
        <color theme="1"/>
        <rFont val="Arial Narrow"/>
        <family val="2"/>
        <charset val="238"/>
      </rPr>
      <t>zabezpečenie prevádzky osobného motorového vozidla</t>
    </r>
  </si>
  <si>
    <t>BPaI - burza práce a informácií</t>
  </si>
  <si>
    <t>COVID-19 - ochorenie COVID-19</t>
  </si>
  <si>
    <t>EFRR - Európsky fond regionálneho rozvoja</t>
  </si>
  <si>
    <t>ESF+ - Európsky sociálny fond plus</t>
  </si>
  <si>
    <t>EURES - European Employment Services (Európske služby zamestnanosti)</t>
  </si>
  <si>
    <t>ISCED - Medzinárodná klasifikácia štandardov vzdelávania (The International Standard Classification of Education)</t>
  </si>
  <si>
    <t>ISV - Inšpekcia v sociálnych veciach Ministerstva práce, sociálnych vecí a rodiny Slovenskej republiky</t>
  </si>
  <si>
    <t>ks - kusy</t>
  </si>
  <si>
    <t>OPIO - Sociálne služby pri odkázanosti na pomoc inej osoby</t>
  </si>
  <si>
    <t>PMIS - partnerstvo multiinštitucionálnej spolupráce</t>
  </si>
  <si>
    <t>PN - práceneschopnosť</t>
  </si>
  <si>
    <t>RPÚ - registrovaný pracovný úraz</t>
  </si>
  <si>
    <t>SP - Sociálna poisťovňa</t>
  </si>
  <si>
    <t>ŤPÚ - ťažký pracovný úraz</t>
  </si>
  <si>
    <t>UA - Ukrajina</t>
  </si>
  <si>
    <t>VzPrTP - vzdelávanie a príprava pre trh práce</t>
  </si>
  <si>
    <t>ZUoZ - znevýhodnený uchádzač o zamestnanie</t>
  </si>
  <si>
    <t>ASR - Aliancia sektorových rád</t>
  </si>
  <si>
    <t>a. s. - akciová spoločnosť</t>
  </si>
  <si>
    <t>AOTP - aktívne opatrenia trhu práce</t>
  </si>
  <si>
    <t>b. c. - bežné ceny</t>
  </si>
  <si>
    <t>BA - Bratislavský kraj</t>
  </si>
  <si>
    <t>BB - Banskobystrický kraj</t>
  </si>
  <si>
    <t>BBSK - Banskobystrický samosprávny kraj</t>
  </si>
  <si>
    <t>BSK - Bratislavský samosprávny kraj</t>
  </si>
  <si>
    <t>CCP - celková cena práce</t>
  </si>
  <si>
    <t>COICOP - klasifikácia individuálnej spotreby podľa spôsobu použitia</t>
  </si>
  <si>
    <t>d. f. - dôchodkový fond</t>
  </si>
  <si>
    <t>d.d.f. - doplnkový dôchodkový fond</t>
  </si>
  <si>
    <t>DDS, d. d. s. - doplnková dôchodková spoločnosť</t>
  </si>
  <si>
    <t>DEN - dlhodobo evidovaní nezamestnaní</t>
  </si>
  <si>
    <t>DI PTT - deinštitucionalizácia zariadení sociálnych služieb - Podpora transformačných tímov</t>
  </si>
  <si>
    <t>DNO - dlhodobo nezamestnané osoby</t>
  </si>
  <si>
    <t>DV - dopytovo orientovaná výzva</t>
  </si>
  <si>
    <t>DSS, d. s. s. - dôchodková správcovská spoločnosť</t>
  </si>
  <si>
    <t>EA20 - krajiny Európskej únie platiace v roku 2023 menou euro (Belgicko, Nemecko, Estónsko, Grécko, Španielsko, Francúzsko, Írsko, Taliansko, Lotyšsko, Litva, Luxembursko, Holandsko, Rakúsko, Portugalsko, Fínsko, Cyprus, Malta, Slovinsko, Slovensko, Chorvátsko)</t>
  </si>
  <si>
    <t>EHP - Európsky hospodársky priestor</t>
  </si>
  <si>
    <t>EIGE - Európsky inštitút rodovej rovnosti (European Institute for Gender Equality)</t>
  </si>
  <si>
    <t>EK - Európska komisia</t>
  </si>
  <si>
    <t>EP - Európsky parlament</t>
  </si>
  <si>
    <t xml:space="preserve">ESSPROS - Európsky systém jednotných štatistík sociálnej ochrany </t>
  </si>
  <si>
    <t>EÚ - Európska únia</t>
  </si>
  <si>
    <t>EU SILC - štatistické zisťovanie o príjmoch a životných podmienkach domácností (European Union Statistics on Income and Living Conditions)</t>
  </si>
  <si>
    <t>EU15 - prvých 15 členských štátov Európskej únie (Belgicko, Dánsko, Nemecko, Írsko, Grécko, Španielsko, Francúzsko, Taliansko, Luxembursko, Holandsko, Rakúsko, Portugalsko, Fínsko, Švédsko, Veľká Británia)</t>
  </si>
  <si>
    <t xml:space="preserve">EU27 - 27 členských krajín Európskej únie (v roku 2022) Belgicko (BE), Bulharsko (BG), Česká republika (CZ), Dánsko (DK), Nemecko (DE), Estónsko (EE), Írsko (IE), Grécko (GR), Španielsko (ES), Francúzsko (FR), Chorvátsko (HR), Taliansko (IT), Cyprus (CY), Lotyšsko (LV), Litva (LT), Luxembursko (LU), Maďarsko (HU), Malta (MT), Holandsko (NL), Rakúsko (AT), Poľsko (PL), Portugalsko (PT), Rumunsko (RO), Slovinsko (SI), Slovensko (SK), Fínsko (FI), Švédsko (SE) </t>
  </si>
  <si>
    <t>FKNM - finančná kontrola na mieste</t>
  </si>
  <si>
    <t>FO - fyzická osoba</t>
  </si>
  <si>
    <t>FST - Fond na spravodlivú transformáciu</t>
  </si>
  <si>
    <t>HDP - hrubý domáci produkt</t>
  </si>
  <si>
    <t>CHD - chránená dielňa</t>
  </si>
  <si>
    <t>CHP - chránené pracovisko</t>
  </si>
  <si>
    <t>CHzP - choroba z povolania a/alebo profesionálna otrava</t>
  </si>
  <si>
    <t>IPV - intimate partner violence</t>
  </si>
  <si>
    <t>IKT - informačné a komunikačné technológie</t>
  </si>
  <si>
    <t>ITMS - IT monitorovací systém pre štrukturálne fondy a Kohézny fond</t>
  </si>
  <si>
    <t>IZM - Iniciatíva na podporu zamestnanosti mladých ľudí</t>
  </si>
  <si>
    <t>KE - Košický kraj</t>
  </si>
  <si>
    <t>KIDS - informačný systém pre sociálnoprávnu ochranu detí a sociálnu kuratelu</t>
  </si>
  <si>
    <t>KZVS - kolektívna zmluva vyššieho stupňa</t>
  </si>
  <si>
    <t>MCCP - minimálna celková cena práce</t>
  </si>
  <si>
    <t>MD - mladý dospelý</t>
  </si>
  <si>
    <t>MD SR - Ministerstvo dopravy SR</t>
  </si>
  <si>
    <t>MEN - miera evidovanej nezamestnanosti</t>
  </si>
  <si>
    <t>mil. - milión</t>
  </si>
  <si>
    <t>MK SR - Ministerstvo kultúry SR</t>
  </si>
  <si>
    <t>mld. - miliarda</t>
  </si>
  <si>
    <t xml:space="preserve">MN - miera nezamestnanosti </t>
  </si>
  <si>
    <t>MO SR - Ministerstvo obrany SR</t>
  </si>
  <si>
    <t xml:space="preserve">MPSVR SR, MPSVR, ministerstvo - Ministerstvo práce, sociálnych vecí a rodiny SR </t>
  </si>
  <si>
    <t>MRK - marginalizované rómske komunity</t>
  </si>
  <si>
    <t>MUoZ - mladý uchádzač o zamestnanie</t>
  </si>
  <si>
    <t>MV - monitorovací výbor</t>
  </si>
  <si>
    <t>MV SR - Ministerstvo vnútra SR</t>
  </si>
  <si>
    <t>MZ SR - Ministerstvo zdravotníctva SR</t>
  </si>
  <si>
    <t>NACE, SK NACE Rev. 2 - štatistická klasifikácia ekonomických činností</t>
  </si>
  <si>
    <t>NBS - Národná banka Slovenska</t>
  </si>
  <si>
    <t>NEET - mladí ľudia vo veku do 30 rokov, ktorí nie sú zamestnaní, nepokračujú v procese vzdelávania, ani sa nezúčastňujú na odbornej príprave (not in employment, education or trainig)</t>
  </si>
  <si>
    <t>NIP - Národný inšpektorát práce</t>
  </si>
  <si>
    <t>NP - národný projekt</t>
  </si>
  <si>
    <t>NPŽ - násilie páchané na ženách</t>
  </si>
  <si>
    <t>NR - Nitriansky kraj</t>
  </si>
  <si>
    <t>NR SR - Národná rada Slovenskej republiky</t>
  </si>
  <si>
    <t>OMK - Otvorená metóda koordinácie</t>
  </si>
  <si>
    <t>OPS - odborné poradenské služby</t>
  </si>
  <si>
    <t>OZP - občan so zdravotným postihnutím</t>
  </si>
  <si>
    <t>p. b. - percentuálny bod</t>
  </si>
  <si>
    <t>PDU - podiel disponibilných uchádzačov o zamestnanie v produktívnom veku</t>
  </si>
  <si>
    <t>PKS - podpora poskytovania komunitných a kvalitných sociálnych služieb</t>
  </si>
  <si>
    <t>PM - pracovné miesto</t>
  </si>
  <si>
    <t>PO - Prešovský kraj</t>
  </si>
  <si>
    <t>PP - peňažný príspevok</t>
  </si>
  <si>
    <t>PPS - parita (štandard) kúpnej sily (purchasing power standard)</t>
  </si>
  <si>
    <t>PU - podiel celkového počtu uchádzačov o zamestnanie v produktívnom veku</t>
  </si>
  <si>
    <t>PÚ - pracovný úraz</t>
  </si>
  <si>
    <t>P SK - Program Slovensko</t>
  </si>
  <si>
    <t>PSS - poskytovatelia sociálnych služieb</t>
  </si>
  <si>
    <t>PKP - poradne komplexnej pomoci</t>
  </si>
  <si>
    <t>PZ - projektový zámer</t>
  </si>
  <si>
    <t>RO - riadiaci orgán</t>
  </si>
  <si>
    <t>ROMR - reťazový index s bázou v referenčnom roku</t>
  </si>
  <si>
    <t>RPPS - referát poradensko-psychologických služieb</t>
  </si>
  <si>
    <t>RSD MIS - riadenie sociálnych dávok - manažérsky informačný systém MPSVR SR</t>
  </si>
  <si>
    <t>RSP - registrovaný sociálny podnik</t>
  </si>
  <si>
    <t>RÚVZ - regionálny úrad verejného zdravotníctva</t>
  </si>
  <si>
    <t>s. c. - stále ceny</t>
  </si>
  <si>
    <t>SK ISCO-08 - štatistická klasifikácia zamestnaní, verzia 2016</t>
  </si>
  <si>
    <t>SOŠ - stredná odborná škola</t>
  </si>
  <si>
    <t>SPODaSK - sociálnoprávna ochrana detí a sociálna kuratela</t>
  </si>
  <si>
    <t xml:space="preserve">Správa - Správa o sociálnej situácii obyvateľstva Slovenskej republiky </t>
  </si>
  <si>
    <t>SPÚ - závažný pracovný úraz s následkom smrti</t>
  </si>
  <si>
    <t>SR - Slovenská republika</t>
  </si>
  <si>
    <t>SŠ - stredná škola</t>
  </si>
  <si>
    <t>SZČ - samostatná zárobková činnosť</t>
  </si>
  <si>
    <t>SZČO - samostatne zárobkovo činná osoba</t>
  </si>
  <si>
    <t>SŽM - suma životného minima</t>
  </si>
  <si>
    <t>ŠÚ SR - Štatistický úrad Slovenskej republiky</t>
  </si>
  <si>
    <t>tis. - tisíc</t>
  </si>
  <si>
    <t>TN - Trenčiansky kraj</t>
  </si>
  <si>
    <t>TT - Trnavský kraj</t>
  </si>
  <si>
    <t>ŤZP - ťažko zdravotne postihnutý(í)/ ťažké zdravotné postihnutie</t>
  </si>
  <si>
    <t>ŤUZ - ťažká ujma na zdraví</t>
  </si>
  <si>
    <t>UoZ - uchádzač o zamestnanie</t>
  </si>
  <si>
    <t>ÚPSVR, ÚPSVaR, Ústredie PSVR, Ústredie SR - Ústredie práce, sociálnych vecí a rodiny, ústredie</t>
  </si>
  <si>
    <t>úrad PSVR, úrady PSVR - úrad/úrady práce, sociálnych vecí a rodiny</t>
  </si>
  <si>
    <t>VPM - voľné pracovné miesto</t>
  </si>
  <si>
    <t>VŠ - vysoká škola</t>
  </si>
  <si>
    <t>VZPS - výberové zisťovanie pracovných síl</t>
  </si>
  <si>
    <t>WI - intenzita práce (work intensity)</t>
  </si>
  <si>
    <t>Z. z. - Zbierka zákonov</t>
  </si>
  <si>
    <t>ZA - Žilinský kraj</t>
  </si>
  <si>
    <t>ŽoNFP - žiadosť o nenávratný finančný príspevok</t>
  </si>
  <si>
    <t>ZoZ - záujemca o zamestnanie</t>
  </si>
  <si>
    <t>ZŠ - základná škola</t>
  </si>
  <si>
    <t>€ - euro</t>
  </si>
  <si>
    <t>Priemerná výška dávky v roku 2024 (v €)</t>
  </si>
  <si>
    <t>Materské bez tzv. otcovského</t>
  </si>
  <si>
    <t>Tzv. otcovské</t>
  </si>
  <si>
    <t>rok 2024</t>
  </si>
  <si>
    <t>starobný vyplácaný v súbehu s vdovským (ženy)</t>
  </si>
  <si>
    <t>starobný vyplácaný v súbehu s vdoveckým (muži)</t>
  </si>
  <si>
    <t>predčasný starobný vyplácaný v súbehu s vdovským (ženy)</t>
  </si>
  <si>
    <t>predčasný starobný vyplácaný v súbehu s vdoveckým (muži)</t>
  </si>
  <si>
    <t>invalidný vyplácaný v súbehu s vdovským (ženy)</t>
  </si>
  <si>
    <t>invalidný vyplácaný v súbehu s vdoveckým (muži)</t>
  </si>
  <si>
    <t>Úmrtnosť v SR podľa medzinárodnej klasifikácie chorôb</t>
  </si>
  <si>
    <t xml:space="preserve">Infekčné a parazitárne choroby </t>
  </si>
  <si>
    <t>Nádory</t>
  </si>
  <si>
    <t xml:space="preserve">Choroby krvi a krvotvorných ústrojov a niektoré poruchy s účasťou imunitných mechanizmov </t>
  </si>
  <si>
    <t xml:space="preserve">Endokrinné, nutričné a metabolické choroby </t>
  </si>
  <si>
    <t xml:space="preserve">Duševné poruchy a poruchy správania </t>
  </si>
  <si>
    <t xml:space="preserve">Choroby nervovej sústavy </t>
  </si>
  <si>
    <t xml:space="preserve">Choroby oka a očných adnexov </t>
  </si>
  <si>
    <t xml:space="preserve">Choroby ucha a hlávkového výbežku </t>
  </si>
  <si>
    <t xml:space="preserve">Choroby obehovej sústavy </t>
  </si>
  <si>
    <t xml:space="preserve">Choroby dýchacej sústavy </t>
  </si>
  <si>
    <t xml:space="preserve">Choroby tráviacej sústavy </t>
  </si>
  <si>
    <t xml:space="preserve">Choroby kože a podkožného tkaniva </t>
  </si>
  <si>
    <t xml:space="preserve">Choroby svalovej a kostrovej sústavy a spojivového tkaniva </t>
  </si>
  <si>
    <t xml:space="preserve">Choroby močovopohlavnej sústavy </t>
  </si>
  <si>
    <t xml:space="preserve">Gravidita, pôrod a šestonedelie </t>
  </si>
  <si>
    <t xml:space="preserve">Určité choroby vzniknuté v perinatálnom období </t>
  </si>
  <si>
    <t xml:space="preserve">Vrodené chyby, deformity a chromozómové anomálie </t>
  </si>
  <si>
    <t xml:space="preserve">Subjektívne a objektívne príznaky, abnormálne klinické a laboratórne nálezy, nezatriedené inde </t>
  </si>
  <si>
    <t xml:space="preserve">Poranenia, otravy a niektoré iné následky vonkajších príčin </t>
  </si>
  <si>
    <t>Ochorenie Covid-19</t>
  </si>
  <si>
    <t xml:space="preserve">Celkom </t>
  </si>
  <si>
    <t>Zdroj: Štatistický úrad Slovenskej republiky, List o prehliadke mŕtveho a štatistické hlásenie o úmrtí (Obyv 3-12), spracovanie MPSVR SR</t>
  </si>
  <si>
    <t>Úmrtnosť poberateľov starobných a predčasných starobných dôchodcov v SR podľa medzinárodnej klasifikácie chorôb</t>
  </si>
  <si>
    <t>Priemerná suma zaniknutých starobných a predčasných starobných dôchodkov</t>
  </si>
  <si>
    <t>Úmrtnosť poberateľov invalidných dôchodkov v SR podľa medzinárodnej klasifikácie chorôb</t>
  </si>
  <si>
    <t xml:space="preserve">Subjektívne a objektívne príznaky, abnormálne klinické a laboratórne nálezy, nezatriedené inde </t>
  </si>
  <si>
    <t>Priemerná suma zaniknutých invalidných dôchodkov</t>
  </si>
  <si>
    <t>Výdavky na dávku garančného poistenia v tis. €</t>
  </si>
  <si>
    <t>ŠÚ SR, List o prehliadke mŕtveho a štatistické hlásenie o úmrtí (Obyv 3-12), spracovanie MPSVR SR</t>
  </si>
  <si>
    <t>Sociálna poisťovňa</t>
  </si>
  <si>
    <t>Podiel majetku</t>
  </si>
  <si>
    <t>v %</t>
  </si>
  <si>
    <t>KOOPERATIVA, d.s.s., a.s.</t>
  </si>
  <si>
    <t>X</t>
  </si>
  <si>
    <t>Tabuľka 3.7 Porovnanie rozdelenia majetku v dôchodkových fondoch za všetky DSS</t>
  </si>
  <si>
    <t>Percentuálne podiely rozdelenia majetku v dôchodkových fondoch za všetky DSS</t>
  </si>
  <si>
    <t>Akciové n.d.f.</t>
  </si>
  <si>
    <t>Graf 3.1 Vývoj aktuálnej hodnoty dôchodkovej jednotky jednotlivých typov dôchodkových fondov v roku 2025</t>
  </si>
  <si>
    <t>* Nezohľadňuje sporiteľov, ktorí boli zaradení do II. piliera prostredníctvom automatického vstupu a zatiaľ im nebola určená dôchodková správcovská spoločnosť.</t>
  </si>
  <si>
    <t>Priemerná suma v eur</t>
  </si>
  <si>
    <t>Použitá nasporená suma v eur</t>
  </si>
  <si>
    <t>Doživotný dôchodok</t>
  </si>
  <si>
    <t>Doživotný dôchodok s jednoročným pozostalostným krytím</t>
  </si>
  <si>
    <t>Doživotný dôchodok s dvojročným pozostalostným krytím</t>
  </si>
  <si>
    <t>Doživotný dôchodok so zvyšovaním</t>
  </si>
  <si>
    <t>Doživotný dôchodok so zvyšovaním a jednoročným pozostalostným krytím</t>
  </si>
  <si>
    <t>Doživotný dôchodok so zvyšovaním a dvojročným pozostalostným krytím</t>
  </si>
  <si>
    <t>Dôchodok vyplácaný programovým výberom</t>
  </si>
  <si>
    <t>Dôchodok vyplácaný programovým výberom maximálne vo výške mediánu</t>
  </si>
  <si>
    <t xml:space="preserve">3.1.2.1 Úmrtnosť osôb podľa medzinárodnej klasifikácie chorôb </t>
  </si>
  <si>
    <t>Tabuľka 3.15 Prídavok na dieťa</t>
  </si>
  <si>
    <t>Tabuľka 3.16 Poberatelia, ktorým sa poskytoval prídavok na dieťa podľa počtu detí</t>
  </si>
  <si>
    <t>3.3.3 Rodičovský príspevok</t>
  </si>
  <si>
    <t>3.3.5 Príspevok pri narodení dieťaťa</t>
  </si>
  <si>
    <t xml:space="preserve">3.3.8 Náhradné výživné </t>
  </si>
  <si>
    <t>Počet poberateľov celkom</t>
  </si>
  <si>
    <t xml:space="preserve"> z toho UoZ</t>
  </si>
  <si>
    <t>Priemerná výška pomoci v hmotnej núdzi v eur</t>
  </si>
  <si>
    <t xml:space="preserve">z toho odídenci z UA </t>
  </si>
  <si>
    <t>JAN</t>
  </si>
  <si>
    <t>FEB</t>
  </si>
  <si>
    <t>MAR</t>
  </si>
  <si>
    <t>APR</t>
  </si>
  <si>
    <t>MAJ</t>
  </si>
  <si>
    <t>JUN</t>
  </si>
  <si>
    <t>JUL</t>
  </si>
  <si>
    <t>AUG</t>
  </si>
  <si>
    <t>SEP</t>
  </si>
  <si>
    <t>OKT</t>
  </si>
  <si>
    <t>NOV</t>
  </si>
  <si>
    <t>DEC</t>
  </si>
  <si>
    <t>K3.3.8 Náhradné výživné</t>
  </si>
  <si>
    <t>3.4.1 Pomoc v hmotnej núdzi</t>
  </si>
  <si>
    <t>Tabuľka 1 Výdavky základného fondu nemocenského poistenia (ZFNP) a nemocenské dávky v roku 2024</t>
  </si>
  <si>
    <t>Rok 2024</t>
  </si>
  <si>
    <t>665,1 – 800</t>
  </si>
  <si>
    <t>800,1 – 925</t>
  </si>
  <si>
    <t>925,1 - 1000</t>
  </si>
  <si>
    <t>Rodičovský</t>
  </si>
  <si>
    <t>vianočný príspevok</t>
  </si>
  <si>
    <t>PROGRES indexový negarantovaný d.f.</t>
  </si>
  <si>
    <t>KOOPERATIVA dlhopisový garantovaný, d.f.</t>
  </si>
  <si>
    <t>KOOPERATIVA indexový negarantovaný, d.f.</t>
  </si>
  <si>
    <t>Solid – Dlhopisový garantovaný d.f.</t>
  </si>
  <si>
    <t>Harmónia – Zmiešaný negarantovaný d.f.</t>
  </si>
  <si>
    <t>Dynamika – Akciový negarantovaný d.f.</t>
  </si>
  <si>
    <t>Index Global – Indexový negarantovaný d.f.</t>
  </si>
  <si>
    <t xml:space="preserve">Dlhopisový garantovaný d.d.f. </t>
  </si>
  <si>
    <t>Akciový negarantovaný d.f.</t>
  </si>
  <si>
    <t>Indexový negarantovaný i.d.f.</t>
  </si>
  <si>
    <t>KLASIK, dlhopisový garantovaný d.f.</t>
  </si>
  <si>
    <t>PROFIT, akciový negarantovaný d.f.</t>
  </si>
  <si>
    <t>INDEX, indexový negarantovaný d.f.</t>
  </si>
  <si>
    <t>Tabuľka 12 Zhodnotenie príspevkových doplnkových dôchodkových fondov v správe DDS za rok 2024</t>
  </si>
  <si>
    <t>DDS</t>
  </si>
  <si>
    <t>Graf 2 Veková štruktúra sporiteľov v II. pilieri k 31. 12. 2024</t>
  </si>
  <si>
    <t>,</t>
  </si>
  <si>
    <r>
      <t xml:space="preserve">Mapový </t>
    </r>
    <r>
      <rPr>
        <i/>
        <sz val="10"/>
        <rFont val="Arial Narrow"/>
        <family val="2"/>
        <charset val="238"/>
      </rPr>
      <t xml:space="preserve">podklad </t>
    </r>
    <r>
      <rPr>
        <i/>
        <sz val="10"/>
        <rFont val="Symbol"/>
        <family val="1"/>
        <charset val="2"/>
      </rPr>
      <t>Ó</t>
    </r>
    <r>
      <rPr>
        <i/>
        <sz val="10"/>
        <rFont val="Arial Narrow"/>
        <family val="2"/>
        <charset val="238"/>
      </rPr>
      <t xml:space="preserve"> Úrad geodézie, kartografie a katastra Slovenskej republiky</t>
    </r>
  </si>
  <si>
    <t>Tabuľka 2 Počet poberateľov samostatne vyplácaných dôchodkov a v súbehu s vdovským, resp. vdoveckým dôchodkom k 31.12.2024</t>
  </si>
  <si>
    <t>Tabuľka 3 Počet poberateľov dôchodku a výška sólo dôchodkovej dávky podľa pohlavia</t>
  </si>
  <si>
    <t>Tabuľka 4 Rozdelenie poberateľov podľa výšky dôchodkových dávok k 31. 12. 2024</t>
  </si>
  <si>
    <t>Tabuľka 5 Prehľad výdavkov na dôchodkové dávky k 31. 12. 2024</t>
  </si>
  <si>
    <t>Tabuľka 6 Základný fond úrazového poistenia (ZFÚP) v roku 2024 – dávka podľa druhu, počet prípadov zúčtovaných dávok a priemerná mesačná výška dávky v tis. €</t>
  </si>
  <si>
    <t>Tabuľka 8 Výdavky základného fondu garančného poistenia (ZFGP) v roku 2024</t>
  </si>
  <si>
    <t>Tabuľka 9 Vyplatené dávky v nezamestnanosti, počet prípadov a priemerná výška dávky v roku 2024</t>
  </si>
  <si>
    <t>Tabuľka 10 Počet poberateľov dávky v nezamestnanosti v členení podľa veku a pohlavia za rok 2024</t>
  </si>
  <si>
    <t>Graf 1 Rozdelenie sporiteľov v II. pilieri podľa veku k 31. 12. 2024</t>
  </si>
  <si>
    <t>Graf 3 Regionálne rozdelenie poberateľov príspevku na starostlivosť o dieťa - priemerný mesačný počet poberateľov v roku 2024</t>
  </si>
  <si>
    <t>Tabuľka 15 Deti umiestnené na základe rozhodnutia súdu do zariadení na výkon rozhodnutia súdu (predbežné opatrenie, výchovné opatrenie, ústavná starostlivosť a ochranná výchova) k 31. 12.</t>
  </si>
  <si>
    <t>Tabuľka 18 Celkový počet detí zverených do jednotlivých foriem náhradnej rodinnej starostlivosti v rokoch 2023 a 2024</t>
  </si>
  <si>
    <t>Graf 4 Regionálne rozdelenie osôb v systéme pomoci v hmotnej núdzi, podiel osôb v systéme na celkovom počte obyvateľov ku koncu roka 2026</t>
  </si>
  <si>
    <t xml:space="preserve">Tabuľka 11 Zhodnotenie dôchodkových fondov v správe DSS za rok 2024 </t>
  </si>
  <si>
    <t>RSD MIS MPSVR SR, Mapový podklad  Úrad geodézie, kartografie a katastra Slovenskej republiky</t>
  </si>
  <si>
    <t>RSD MIS MPSVR SR</t>
  </si>
  <si>
    <t>V(MPSVR SR)12-01, V/A(MPSVR SR)05-01, V/B(MPSVR SR)05-01; V/C(MPSVR SR)05-01</t>
  </si>
  <si>
    <t>UPSVaR</t>
  </si>
  <si>
    <t>IS SoS - register poskytovateľov sociálnych služieb</t>
  </si>
  <si>
    <t>IS SoS</t>
  </si>
  <si>
    <t>Priorita 4P1. Adaptabilný a prístupný trh práce</t>
  </si>
  <si>
    <t>ESF+</t>
  </si>
  <si>
    <t>Sprostredkovateľský orgán P SK - MPSVR SR</t>
  </si>
  <si>
    <t>Kód výzvy</t>
  </si>
  <si>
    <t>Názov výzvy</t>
  </si>
  <si>
    <t>Dátum vyhlásenia výzvy</t>
  </si>
  <si>
    <t>Dátum ukonče-nia výzvy</t>
  </si>
  <si>
    <t>Dopytovo-orientovaná výzva</t>
  </si>
  <si>
    <t>Príloha ku kapitole 3 - 5.časť</t>
  </si>
  <si>
    <t>Príloha ku kapitole 3 - 6.časť</t>
  </si>
  <si>
    <t>Eurostat - ESSPROS</t>
  </si>
  <si>
    <t>Výzva pre národný projekt </t>
  </si>
  <si>
    <t>Priorita 4P1. Adaptabilný a prístupný trh práce a 4P5. Aktívne začlenenie a dostupné služby</t>
  </si>
  <si>
    <t>EFRR</t>
  </si>
  <si>
    <t>Priorita 4P5. Aktívne začlenenie a dostupné služby</t>
  </si>
  <si>
    <t>Ministerstvo práce, sociálnych vecí a rodiny SR</t>
  </si>
  <si>
    <t xml:space="preserve">Priorita 4P7. Sociálne inovácie a experimenty (Akcie v oblasti sociálnej inovácie) </t>
  </si>
  <si>
    <t>Výzva na projektové zámery</t>
  </si>
  <si>
    <t>Sociálne inovácie - škálovanie overených nástrojov v sociálnom začlenení</t>
  </si>
  <si>
    <t>SocInoLab - Rozvíjanie inovačných ekosystémov a vytváranie nástrojov na podporu sociálnych inovácií</t>
  </si>
  <si>
    <t>Sociálne inovácie - škálovanie overených nástrojov vo vzdelávaní  a výchove</t>
  </si>
  <si>
    <t>Priorita 8P1. Fond spravodlivej transformácie</t>
  </si>
  <si>
    <t>FST</t>
  </si>
  <si>
    <t>Tabuľka 3.33 Počet ukončených dozorov k poskytovaniu peňažného príspevku na opatrovanie podľa krajov</t>
  </si>
  <si>
    <t>Kraje</t>
  </si>
  <si>
    <t xml:space="preserve">Tabuľka 3.34 Vybrané druhy dotácií čerpané v súlade so zákonom č. 544/2010 Z. z. v pôsobnosti MPSVR SR
</t>
  </si>
  <si>
    <t>– na podporu rozvoja sociálnych služieb a na podporu vykonávania opatrení sociálnoprávnej ochrany detí a sociálnej kurately (§ 3)</t>
  </si>
  <si>
    <t>2 019 662</t>
  </si>
  <si>
    <t>– na podporu rekondičných aktivít, členstva v medzi­národných organizáciách, podporu edičnej činnosti (§ 6,7,8)</t>
  </si>
  <si>
    <t>1 642 083</t>
  </si>
  <si>
    <t>– na podporu humanitárnej pomoci právnickým osobám (§9)</t>
  </si>
  <si>
    <t>– na podporu rovnosti žien a mužov a rovnosti príležitostí (§9a)</t>
  </si>
  <si>
    <t>– na podporu plnenia funkcií rodiny (§ 9b)</t>
  </si>
  <si>
    <t>4 951 760</t>
  </si>
  <si>
    <t>– na podporu dobrovoľníckej činnosti (§ 9c)</t>
  </si>
  <si>
    <t>– na podporu humanitárnej pomoci (fyzické osoby)</t>
  </si>
  <si>
    <t>3 157 281</t>
  </si>
  <si>
    <t>Tabuľka 3.34 Vybrané druhy dotácií čerpané v súlade so zákonom č. 544/2010 Z. z. v pôsobnosti MPSVR SR</t>
  </si>
  <si>
    <t>3.4.9 Dotácie na podporu rozvoja sociálnej oblasti v pôsobnosti MPSVR SR</t>
  </si>
  <si>
    <t>3.4.8 Inšpekcia v sociálnych veciach</t>
  </si>
  <si>
    <t>K3.4.8 Inšpecia v SoS a dotácie</t>
  </si>
  <si>
    <t>K3.4.7 Sociálne služby</t>
  </si>
  <si>
    <t>3.4.10 Európsky integrovaný systém štatistiky sociálnej ochrany (Metodika ESSPROS)</t>
  </si>
  <si>
    <t>K3.4.10 ESSPROS príjmy</t>
  </si>
  <si>
    <t>K3.4.10 ESSPROS výdavky</t>
  </si>
  <si>
    <t>K3.4.10 ESSPROS testované dávky</t>
  </si>
  <si>
    <t>ŠÚ SR, Eurostat – ESSPROS</t>
  </si>
  <si>
    <t>Tabuľka 3.35 Alokácia priorít v Programe Slovensko 2021 – 2027 - cieľ politiky 4 - Sociálnejšia a inkluzívnejšia Európa vykonávajúca Európsky pilier sociálnych práv a Fond na spravodlivú transformáciu (uvedené sú iba pridelené prostriedky SO MPSVR SR)</t>
  </si>
  <si>
    <t>K3.5 Európske fondy</t>
  </si>
  <si>
    <t>3.5 Európske fondy</t>
  </si>
  <si>
    <t>SO MPSVR SR</t>
  </si>
  <si>
    <t xml:space="preserve">IS SoS - register poskytovateľov sociálnych služieb </t>
  </si>
  <si>
    <t xml:space="preserve">IS SoS – evidencia prijímateľov sociálnych služieb </t>
  </si>
  <si>
    <t>IS SoS – evidencia prijímateľov sociálnych služieb, V(MPSVR SR) 11-01 a V(MPSVR SR) 07-00</t>
  </si>
  <si>
    <t>IS SoS - výkazy o poskytovanej sociálnej službe</t>
  </si>
  <si>
    <t xml:space="preserve">IS SoS – evidencia zamestnancov poskytovateľov sociálnych služieb </t>
  </si>
  <si>
    <t>IS SoS - evidencia žiadateľov o poskytnutie sociálnych služieb</t>
  </si>
  <si>
    <t>IS SoS - evidencia prijímateľov o poskytnutie sociálnych služieb</t>
  </si>
  <si>
    <t>Vybrané údaje ŠÚ SR – Zariadenia sociálnych služieb v SR, IS SoS - register poskytovateľov sociálnych služieb</t>
  </si>
  <si>
    <t>neplatené výživné (deti) 2024</t>
  </si>
  <si>
    <t>sirotský dôchodok (deti) 2024</t>
  </si>
  <si>
    <t>neplatené výživné  (poberatelia) 2024</t>
  </si>
  <si>
    <t>sirotský dôchodok (poberatelia) 2024</t>
  </si>
  <si>
    <t>2024 bez odídencov z UA</t>
  </si>
  <si>
    <t>2024 s odídencami z  UA</t>
  </si>
  <si>
    <t>1 osoba</t>
  </si>
  <si>
    <t>2 osoby</t>
  </si>
  <si>
    <t>3 osoby</t>
  </si>
  <si>
    <t>4 osoby</t>
  </si>
  <si>
    <t>5 a viac osôb</t>
  </si>
  <si>
    <t xml:space="preserve"> </t>
  </si>
  <si>
    <t xml:space="preserve">viď tabuľka 3.22 </t>
  </si>
  <si>
    <t>2,4 nás. sumy ŽM *</t>
  </si>
  <si>
    <t>Druhy jednorazových peňažných príspevkov na kompenzáciu</t>
  </si>
  <si>
    <t xml:space="preserve">Peňažný príspevok na kúpu pomôcky </t>
  </si>
  <si>
    <t>8 630,42</t>
  </si>
  <si>
    <t xml:space="preserve">– na kúpu druhého mechanického vozíka </t>
  </si>
  <si>
    <t>1 659,70</t>
  </si>
  <si>
    <t xml:space="preserve">– na kúpu druhého elektrického vozíka </t>
  </si>
  <si>
    <t>4 979,09</t>
  </si>
  <si>
    <t>– na kúpu druhého načúvacieho aparátu</t>
  </si>
  <si>
    <t xml:space="preserve">Peňažný príspevok na výcvik používania pomôcky </t>
  </si>
  <si>
    <t xml:space="preserve">Peňažný príspevok na úpravu pomôcky </t>
  </si>
  <si>
    <t xml:space="preserve">Peňažný príspevok na kúpu zdvíhacieho zariadenia </t>
  </si>
  <si>
    <t>11 617,88</t>
  </si>
  <si>
    <t>Peňažný príspevok na kúpu osobného motorového vozidla s manuálnou prevodovkou</t>
  </si>
  <si>
    <t>13 277,58</t>
  </si>
  <si>
    <t xml:space="preserve">– na kúpu osobného motorového vozidla s automatickou prevodovkou </t>
  </si>
  <si>
    <t>16 596,96</t>
  </si>
  <si>
    <t>Úhrn peňažných príspevkov na úpravu osobného motorového vozidla v období siedmich rokov</t>
  </si>
  <si>
    <t>Úhrn peňažných príspevkov na úpravu bytu a peňažných</t>
  </si>
  <si>
    <t xml:space="preserve">príspevkov na úpravu rodinného domu v období siedmich rokov </t>
  </si>
  <si>
    <t xml:space="preserve">Úhrn peňažných príspevkov na úpravu garáže v období siedmich rokov </t>
  </si>
  <si>
    <t>PP na prepravu</t>
  </si>
  <si>
    <r>
      <t>PP na kompenzáciu zvýšených výdavkov</t>
    </r>
    <r>
      <rPr>
        <sz val="10.5"/>
        <color theme="1"/>
        <rFont val="Arial Narrow"/>
        <family val="2"/>
        <charset val="238"/>
      </rPr>
      <t>:</t>
    </r>
  </si>
  <si>
    <r>
      <t>-</t>
    </r>
    <r>
      <rPr>
        <sz val="7"/>
        <color theme="1"/>
        <rFont val="Times New Roman"/>
        <family val="1"/>
        <charset val="238"/>
      </rPr>
      <t xml:space="preserve">    </t>
    </r>
    <r>
      <rPr>
        <b/>
        <sz val="10.5"/>
        <color theme="1"/>
        <rFont val="Arial Narrow"/>
        <family val="2"/>
        <charset val="238"/>
      </rPr>
      <t>starostlivosť o psa so špeciálnym výcvikom</t>
    </r>
  </si>
  <si>
    <r>
      <t>PP na opatrovanie</t>
    </r>
    <r>
      <rPr>
        <sz val="10.5"/>
        <color theme="1"/>
        <rFont val="Arial Narrow"/>
        <family val="2"/>
        <charset val="238"/>
      </rPr>
      <t>:</t>
    </r>
  </si>
  <si>
    <t>b) opatruje dve alebo viaceré FO s ŤZP</t>
  </si>
  <si>
    <t>- na diétne stravovanie</t>
  </si>
  <si>
    <r>
      <t xml:space="preserve">PP na osobnú asistenciu </t>
    </r>
    <r>
      <rPr>
        <sz val="10.5"/>
        <rFont val="Arial Narrow"/>
        <family val="2"/>
        <charset val="238"/>
      </rPr>
      <t xml:space="preserve">– sadzba na jednu hodinu </t>
    </r>
  </si>
  <si>
    <t>*743 812 420</t>
  </si>
  <si>
    <t>3.1.1 Nemocenské poistenie</t>
  </si>
  <si>
    <t xml:space="preserve">3.4.2 Dotácie pre dieťa </t>
  </si>
  <si>
    <t>3.4.3 Sociálnoprávna ochrana detí a sociálna kuratela</t>
  </si>
  <si>
    <t>3.4.4 Príspevky na podporu náhradnej starostlivosti</t>
  </si>
  <si>
    <t>V(MPSVR SR) 12-01</t>
  </si>
  <si>
    <t>K3.4.3 Sociálpráv.ochrana detí</t>
  </si>
  <si>
    <t>1. FO* poberajúca dôchodkovú dávku</t>
  </si>
  <si>
    <t>*sumárne údaje za 12 mesiacov (nemusí súhlasiť s čerpaním v Záverečnom účte MPSVR SR z dôvodu účtovnej uzávierky k 31.12.2025)</t>
  </si>
  <si>
    <t>*887 133 544</t>
  </si>
  <si>
    <t>k 31. 12. 2025</t>
  </si>
  <si>
    <t>k 31.12. 2024</t>
  </si>
  <si>
    <t xml:space="preserve">FO – opatrovateľ opatrujúci </t>
  </si>
  <si>
    <t>Výška PP v € od 1. 7. 2025</t>
  </si>
  <si>
    <t>Výška PP v €* do 30. 6. 2025</t>
  </si>
  <si>
    <t>rok 2025</t>
  </si>
  <si>
    <t>Index 2025/2024</t>
  </si>
  <si>
    <t>1 561 984</t>
  </si>
  <si>
    <t>1 642 293</t>
  </si>
  <si>
    <t xml:space="preserve">471 169 </t>
  </si>
  <si>
    <t xml:space="preserve">724 777 </t>
  </si>
  <si>
    <t>2 490 465</t>
  </si>
  <si>
    <t>4 151 766</t>
  </si>
  <si>
    <t xml:space="preserve">21 141 </t>
  </si>
  <si>
    <t xml:space="preserve">6 380 </t>
  </si>
  <si>
    <t>Zdroj: Návrh štátneho záverečného účtu za rok 2025</t>
  </si>
  <si>
    <t>Skutočnosť 31.12.2025</t>
  </si>
  <si>
    <t xml:space="preserve"> - Verejní poskytovatelia SS - odľahčovacia služba (ÚPSVR)</t>
  </si>
  <si>
    <t>07C010A</t>
  </si>
  <si>
    <t xml:space="preserve"> - Dotácia na stravu HN - VÚC</t>
  </si>
  <si>
    <t>07C010E</t>
  </si>
  <si>
    <t xml:space="preserve"> - Dotácia na stravu pre dieťa v HN - VVŠ</t>
  </si>
  <si>
    <t>07C010G</t>
  </si>
  <si>
    <t xml:space="preserve"> - Dotácia na školské potreby pre dieťa v HN - VVŠ</t>
  </si>
  <si>
    <t>07C040I</t>
  </si>
  <si>
    <t xml:space="preserve"> - Stabilizačný príspevok</t>
  </si>
  <si>
    <t>13. dôchodok - vybrané skupiny poberateľov (doplatky)</t>
  </si>
  <si>
    <t>0HU0B</t>
  </si>
  <si>
    <t>Výskum, vývoj a inovácie - MPSVR SR</t>
  </si>
  <si>
    <t>Hospodárska mobilizácia - MPSVR SR</t>
  </si>
  <si>
    <t>Zdroj: MPSVR SR, Návrh štátneho záverečného účtu (skutočnosť k 31.12. 2025)</t>
  </si>
  <si>
    <t>4P3 - Zručnosti pre lepšiu adaptabilitu a inklúziu</t>
  </si>
  <si>
    <t xml:space="preserve">4P4 - Záruka pre mladých </t>
  </si>
  <si>
    <t xml:space="preserve">8P1 - Fond na spravodlivú transformáciu </t>
  </si>
  <si>
    <t>Zdroj: SO MPSVR SR; * štátny rozpočet</t>
  </si>
  <si>
    <t xml:space="preserve">PSK-MPSVR-024-2025-NP-EFRR </t>
  </si>
  <si>
    <t>Debarierizácia trhu práce</t>
  </si>
  <si>
    <t>Cieľom výzvy je zvýšiť uplatniteľnosť osôb so zdravotným postihnutím (ďalej len "OZP") na otvorenom trhu práce prostredníctvom debarierizácie pracovísk u zamestnávateľov (úprava pracovísk pre účely zamestnávania OZP)
Realizácia projektu - 7/2025 - 12/2029. 
Zároveň je cieľom výzvy zlepšenie prístupu OZP k poskytovaným verejným službám zamestnanosti, a to debarierizáciou objektov, v ktorých sa poskytujú služby zamestnanosti. 
Realizácia projektu - 6/2026 - 2/2029</t>
  </si>
  <si>
    <t xml:space="preserve">PSK-MPSVR-051-2025-NP-EFRR </t>
  </si>
  <si>
    <t>Modernizácia služieb trhu práce 2</t>
  </si>
  <si>
    <t>Realizáciou NP sa zabezpečuje zvyšovanie odbornosti a posilňovanie zručností zamestnancov v oblasti služieb zamestnanosti, prispieva ku skvalitneniu služieb poskytovaných klientom. 
Realizácia projektu - 4/2025 - 7/2028</t>
  </si>
  <si>
    <t xml:space="preserve">PSK-MPSVR-057-2025-NP-ESF+ </t>
  </si>
  <si>
    <t>Vekový manažment: Práca prispôsobená životným etapám</t>
  </si>
  <si>
    <t>Cieľom národného projektu je nastaviť podmienky na zavádzanie vekového manažmentu do firemnej kultúry podnikov vo všetkých sektoroch hospodárstva, vrátane podmienok na udržanie seniorov v zamestnaní, ako aj nastavením opatrení na využívanie flexibilných foriem práce pre rodičov malých detí a osoby s neformálnymi opatrovateľskými povinnosťami.
 Realizácia projektu - 5/2025 - 12/2028</t>
  </si>
  <si>
    <t>Aliancia sektorových rád</t>
  </si>
  <si>
    <t xml:space="preserve">PSK-MPSVR-063-2025-NP-ESF+ </t>
  </si>
  <si>
    <t>Digitálny radca</t>
  </si>
  <si>
    <t>Národný projekt je zameraný na podporu zamestnancov, ktorých pracovné miesta sú ohrozené v dôsledku automatizácie, digitalizácie a nástupu umelej inteligencie (AI). Cieľom projektu je zabezpečiť plynulý prechod týchto osôb na iné, udržateľné zamestnanie, a to buď u ich súčasného zamestnávateľa, alebo u nového zamestnávateľa.
Realizácia projektu 1/2025 - 12/2027</t>
  </si>
  <si>
    <t>Digitálna koalícia</t>
  </si>
  <si>
    <t xml:space="preserve">PSK-MPSVR-066-2025-DV-ESF+ </t>
  </si>
  <si>
    <t>Rovnosť príležitostí na trhu práce</t>
  </si>
  <si>
    <t>Cieľom výzvy je podpora zamestnávateľov pri zabezpečovaní rodovo vyváženej účasti na trhu práce a rovnakých pracovných podmienok prostredníctvom uplatňovania zásady rovnakej odmeny pre mužov a ženy za rovnakú prácu alebo prácu rovnakej hodnoty v súlade so smernicou Európskeho parlamentu a Rady (EÚ) 2023/970 z 10. mája 2023.</t>
  </si>
  <si>
    <t>Priorita 4P1. Adaptabilný a prístupný trh práce a 4P4. Záruka pre mladých</t>
  </si>
  <si>
    <t xml:space="preserve">PSK-MPSVR-034-2025-DV-ESF+ </t>
  </si>
  <si>
    <t>2N - Nezamestnaní a neaktívni na ceste na trh práce</t>
  </si>
  <si>
    <t>Výzva je zameraná na posilnenie kapacít neverejných poskytovateľov služieb zamestnanosti, ktorí prostredníctvom poskytovania individualizovaného a komplexného prístupu zabezpečia efektívnejšiu pomoc najviac znevýhodneným skupinám obyvateľstva pri hľadaní a udržaní si zamestnania na otvorenom trhu práce. Tento prístup kombinuje služby agentúr podporovaného zamestnávania a služby organizácií poskytujúcich služby zamestnanosti, ktoré sa venujú osobám mimo evidencie uchádzačov o zamestnanie. Prepojenie týchto služieb má potenciál vytvoriť synergie, ktoré umožnia osobám z cieľovej skupiny výzvy flexibilne využiť všetky dostupné formy podpory a efektívne reagovať na ich aktuálne potreby, čím sa prispeje k udržateľným riešeniam pri reintegrácii znevýhodnených osôb na trh práce.</t>
  </si>
  <si>
    <t xml:space="preserve">PSK-MPSVR-056-2025-NP-ESF+ </t>
  </si>
  <si>
    <t>Bilancia kompetencií</t>
  </si>
  <si>
    <t>Projekt realizuje ústredie prostredníctvom všetkých 46 úradov na celom území Slovenskej republiky v súlade s § 54 ods. 1 písm. a) zákona o službách zamestnanosti.
Cieľom projektu je rozvoj zručností účastníkov z cieľovej skupiny potrebných na riadenie vlastnej kariéry využitím poradenskej metódy Bilancia kompetencií - posúdenie vedomostí, zručností a osobných predpokladov každého účastníka, zhodnotenie jeho perspektívy, stanovenie profesijného smerovania a vypracovanie plánu opatrení na jeho dosiahnutie.
Realizácia projektu: 5/2025 - 8/2028</t>
  </si>
  <si>
    <t xml:space="preserve">PSK-MPSVR-078-2025-NP-ESF+ </t>
  </si>
  <si>
    <t>Individualizovaný a komplexný prístup so zameraním na poradenské činnosti II./ Poradenstvom k zamestnaniu II.</t>
  </si>
  <si>
    <t>Cieľom NP je zabezpečiť dostupnosť individualizovaného prístupu a informačno-poradenských služieb osobám v hmotnej núdzi prostredníctvom asistentov sociálnej inklúzie a zamestnanosti. Zámerom NP je prispieť k zvýšeniu zamestnanosti osôb v hmotnej núdzi, pričom dôraz bude kladený najmä na osoby z prostredia marginalizovaných rómskych komunít a mladých ľudí v situácii NEET. Realizovacia projektu prebieha na vybraných úradoch práce, v okresoch s najvyšším podielom osôb v hmotnej núdzi. 
Realizácia projektu - 10/2025 - 6/2028</t>
  </si>
  <si>
    <t xml:space="preserve">PSK-MPSVR-054-2025-NP-ESF+ </t>
  </si>
  <si>
    <t>Informačná kampaň na zvyšovanie povedomia verejnosti o vybraných sociálnych témach</t>
  </si>
  <si>
    <t>Cieľom NP je zvýšenie informovanosti a povedomia širokej verejnosti o vybraných sociálnych témach a inovatívnych zmenách sociálneho systému na Slovensku.
Informačné aktivity budú zamerané na 8 tém: zmena spoločenského vnímania postavenia žien v zamestnaní, násilie páchané na ženách a deťoch, deti  a rodiny v kontexte včasnej intervencie a ranej starostlivosti, zmena systému financovania sociálnych služieb, deinštitucionalizácia a komunitné sociálne služby, deinštitucionalizácia náhradnej starostlivosti, prevencia a ukončovanie bezdomovstva a posilnenie povedomia o práve na zdravé a prispôsobené pracovné prostredie.
Realizácia projektu - 2/2025 - 1/2029</t>
  </si>
  <si>
    <t>Ministerstvo práce, sociálnych vecí a rodiny Slovenskej republiky</t>
  </si>
  <si>
    <t xml:space="preserve">Priorita 4P3. Zručnosti pre lepšiu adaptabilitu a inklúziu </t>
  </si>
  <si>
    <t xml:space="preserve">PSK-MPSVR-073-2025-NP-ESF+ </t>
  </si>
  <si>
    <t>Zvyšovanie zručností zamestnancov</t>
  </si>
  <si>
    <t>Cieľom NP je podporiť zvyšovanie zručností zamestnancov a prispieť tak k ich adaptabilite na zmeny na trhu práce. Prioritne bude podporené vzdelávanie pre pracovné pozície, ktoré čelia ohrozeniu z dôvodu automatizácie, ako aj z dôvodu prechodu na zelené a digitálne hospodárstvo.
Realizácia projektu - 9/2025 - 3/2028</t>
  </si>
  <si>
    <t>Priorita 4P4. Záruka pre mladých</t>
  </si>
  <si>
    <t>PSK-MPSVR-062-2025-NP-ESF+</t>
  </si>
  <si>
    <t>Aktivácia mladých NEET pre digitálnu dobu</t>
  </si>
  <si>
    <t>Národný projekt má za úlohu vytvoriť inovatívne testovacie nástroje schopné zdokumentovať úroveň digitálnych zručností a identifikovať osobnostné predispozície mladých ľudí pre jednotlivé kariérové cesty. Zapojení mladí ľudia v situácii NEET a ohrození situáciou NEET prejdú kombináciou online diagnostických nástrojov zložených z psychometrických testov a testov digitálnych kompetencií. Cieľovej skupine budú odporúčané konkrétne typy povolaní v Národnej sústave povolaní, ktoré boli identifikované Alianciou sektorových rád ako perspektívne a zároveň sú vhodné pre ich osobnostný profil. V rámci odbornej interpretácie reportu klienti získajú tiež odporúčania na vhodné rekvalifikačné kurzy a kurzy digitálnych zručnost. 
Realizácia projektu - 1/2025 - 9/2027</t>
  </si>
  <si>
    <t xml:space="preserve">PSK-MPSVR-055-2025-DV-ESF+ </t>
  </si>
  <si>
    <t>Podpora rodín s deťmi prostredníctvom služby včasnej intervencie</t>
  </si>
  <si>
    <t>Cieľom výzvy je zvýšenie dostupnosti a rozvoj poskytovania služby včasnej intervencie, ktorá sa poskytuje dieťaťu od narodenia do siedmich rokov jeho veku, ak je jeho vývin ohrozený z dôvodu zdravotného postihnutia. Výzva podporuje individualizované intervencie poskytované cieľovej skupine prostredníctvom odborných zamestnancov. Výzva je zameraná na podporu tímovej spolupráce odborníkov za účelom podpory bio-psycho-sociálneho vývinu dieťaťa, ako aj možnosti posilnenia spolupráce so zdravotníckymi zariadeniami prostredníctvom multidisciplinárnych tímov.</t>
  </si>
  <si>
    <t>PSK-MPSVR-061-2025-NP-ESF+</t>
  </si>
  <si>
    <t>Restoratívna a alternatívna justícia pre každého</t>
  </si>
  <si>
    <t>Hlavným cieľom projektu je moderná a systémová podpora cieľovej skupiny osôb v nepriaznivej sociálnej situácii, ktorá spočíva v slobodnom, samostatnom, nenásilnom a spravodlivom prístupe k restoratívnym a alternatívnym službám, so zameraním sa súbežne na restoráciu i na resocializáciu. Hlavná aktivita projektu je orientovaná na optimalizáciu prístupu k restoratívnym a k alternatívnym resocializačným službám a zabezpečenie dostupného  a adresného využívania týchto služieb cieľovou skupinou.
Realizácia projektu - 7/2025 - 12/2029</t>
  </si>
  <si>
    <t>Ministerstvo spravodlivosti Slovenskej republiky</t>
  </si>
  <si>
    <t xml:space="preserve">PSK-MPSVR-064-2025-NP-EFRR </t>
  </si>
  <si>
    <t>Vybudovanie domov komplexnej pomoci pre deti ohrozené násilím</t>
  </si>
  <si>
    <t>Cieľom výzvy je zabezpečiť pre deti bezpečné prostredie, vytvoriť multidisciplinárnu a medzi inštitucionálnu reakciu voči sexuálnemu zneužívaniu a týraniu detí a predchádzať všetkým formám inštitucionálneho násilia ako odpoveď na zabránenie opakovanej traumatizácie počas vyšetrovania a súdneho konania. Poskytnúť dieťaťu, ktoré zažilo násilie koordinovanú a účinnú pomoc je možné len vtedy, ak sa sústredia všetky príslušné orgány, participujúce na vyšetrovaní trestného činu, na jednom mieste a v rovnaký čas.
Realizácia projektu - začne v roku 2026</t>
  </si>
  <si>
    <t xml:space="preserve">PSK-MPSVR-065-2025-DV-EFRR </t>
  </si>
  <si>
    <t>Podpora deinštitucionalizácie centier pre deti a rodiny</t>
  </si>
  <si>
    <t>Realizáciou výzvy sa zabezpečí vytvorenie podmienok pre zlepšenie kvality života detí/mladých dospelých, tehotných žien a týchto žien po pôrode a ich detí, ako aj ďalších plnoletých fyzických osôb, pre ktoré sú vykonávané opatrenia sociálnoprávnej ochrany detí a sociálnej kurately centrami pre deti a rodiny (ďalej len „CDR“) ambulantnou, terénnou a pobytovou formou, a to:
zmenou  úrovne priestorových podmienok v CDR, celkovým zlepšením podmienok starostlivosti a zlepšením operatívnosti výkonu opatrení v prirodzenom prostredí.</t>
  </si>
  <si>
    <t xml:space="preserve">PSK-MPSVR-071-2025-NP-EFRR </t>
  </si>
  <si>
    <t>Rozvoj IKT nástrojov na výkon opatrení sociálnoprávnej ochrany detí a sociálnej kurately</t>
  </si>
  <si>
    <t>Cieľom výzvy je podpora a zlepšenie efektivity a kvality výkonu opatrení SPODaSK prostredníctvom nového informačného systému IS SPOK, ktorý zahŕňa vývoj pokročilého softvéru pre zefektívnenie procesov a evidenciu a správu údajov a zabezpečí ochranu citlivých údajov v súlade s legislatívnymi požiadavkami (najmä GDPR).
Realizácia projektu - začne v roku 2026</t>
  </si>
  <si>
    <t xml:space="preserve">PSK-MPSVR-076-2025-DV-ESF+ </t>
  </si>
  <si>
    <t>Dlhodobá starostlivosť na komunitnej úrovni prostredníctvom CISZS</t>
  </si>
  <si>
    <t xml:space="preserve">Cieľom výzvy je podporiť nové prístupy k riešeniu celospoločenských sociálnych výziev vo vzťahu k zabezpečeniu terénnych služieb dlhodobej starostlivosti poskytovaných na komunitnej úrovni na základe doterajších skúseností (napr. výstupov Iniciatívy Catching-up) a replikovanie už zavedeného modelu Centier integrovanej sociálno-zdravotnej starostlivosti s metodicko-koordinačnou podporou samosprávneho kraja. Samosprávne kraje na základe identifikovanej potreby terénnych služieb dlhodobej starostlivosti na území kraja poskytnú finančné prostriedky užívateľom.   </t>
  </si>
  <si>
    <t xml:space="preserve">PSK-MPSVR-058-2025-DV-ESF+ </t>
  </si>
  <si>
    <t>Cieľom výzvy je podporiť škálovanie (šírenie) už overených a aktívnych sociálnych inovácií zameraných výhradne na sociálne začlenenie, ktoré vznikli v Slovenskej republike, ale aj prenos overených sociálnych inovácií zo zahraničia. Súčasťou podpory je aj posilnenie úspešných nástrojov v sociálnom začlenení v existujúcich lokalitách (napr. zvýšenie personálnych kapacít, rozšírenie cieľovej skupiny, zvýšenie počtu prijímateľov služieb a pod.). 
Všetky podporené inovácie musia mať za sebou úspešnú pilotnú fázu a preukázateľný pozitívny prínos pre cieľové skupiny.</t>
  </si>
  <si>
    <t xml:space="preserve">PSK-MPSVR-059-2025-DV-ESF+ </t>
  </si>
  <si>
    <t>Cieľom výzvy je podporiť vytváranie a profesionalizáciu inovačných ekosystémov pre ďalší rozvoj a zvyšovanie kapacít aktérov potrebných pre vývoj a šírenie sociálnych inovácií v Slovenskej republike, a to formou inkubátorov, akcelerátorov, sieťovacích a znalostných platforiem, či iných podporných nástrojov, ktoré spájajú etablovaných partnerov v oblasti sociálnych inovácií a podporujú rozvoj mechanizmov potrebných pre rozvíjanie inovačných ekosystémov v regiónoch Slovenskej republiky.
Všetky podporené inovácie musia mať za sebou úspešnú pilotnú fázu a preukázateľný pozitívny prínos pre cieľové skupiny.</t>
  </si>
  <si>
    <t xml:space="preserve">PSK-MPSVR-060-2025-DV-ESF+ </t>
  </si>
  <si>
    <t>Cieľom výzvy je podpora opatrení zameraných na rozvoj a zvyšovanie kompetencií, prostredníctvom podpory aktérov, ktorí poskytujú overené modely, produkty, služby s využitím nových procesov, prístupov alebo postupov s pozitívnym dopadom na oblasť výchovy a inkluzívneho vzdelávania. Podporené je škálovanie (šírenie) už existujúcich a overených sociálnych inovácií vo výchove a vzdelávaní, ktoré vznikli v Slovenskej republike, ale aj prenos overených sociálnych inovácií zo zahraničia. 
Všetky podporené inovácie musia mať za sebou úspešnú pilotnú fázu a preukázateľný pozitívny prínos pre cieľové skupiny.</t>
  </si>
  <si>
    <t>PSK-MPSVR-072-2025-PZ-ESF+</t>
  </si>
  <si>
    <t>Inovácia v zamestnávaní: Pracovný kouč pre znevýhodnených</t>
  </si>
  <si>
    <t>Cieľom výzvy na predkladanie projektových zámerov je podpora opatrení zameraných na rozvoj a zvyšovanie kompetencií jednotlivca pre uplatnenie na trhu práce, prostredníctvom intenzívnej podpory pracovných zručností, ktorá sa uskutoční priamo u zamestnávateľa za podpory pracovného kouča. Výzva je zacielená na subjekty, ktoré majú skúsenosť so sociálnymi inováciami v oblasti zamestnanosti a preukázateľný pozitívny prínos pre cieľové skupiny.
Vyhlasovaná výzva na predkladanie projektových zámerov, na ktorú bude vyhlásená následne nadväzná výzva na predkladanie ŽoNFP, bude podporovať sociálnu inováciu zameranú výhradne na oblasť zamestnanosti v prostredí stredných a veľkých podnikov.
 V rámci realizovaných projektov bude využitá pozícia kouča, ktorú na základe získaných poznatkov bude možné štandardizovať.</t>
  </si>
  <si>
    <t xml:space="preserve">PSK-MPSVR-080-2025-NP-ESF+ </t>
  </si>
  <si>
    <t>Podpora osamelých rodičov - poradenstvo inak</t>
  </si>
  <si>
    <t>Projekt sa zameriava na zavedenie a overenie inovatívneho ročného poradenského programu pre osamelých rodičov v systéme bezplatného poradenstva poskytovaného prostredníctvom Poradní komplexnej pomoci na celom území Slovenska. Cieľom je zlepšiť kvalitu života osamelých rodičov s deťmi prostredníctvom multidisciplinárneho a individualizovaného prístupu, pričom overí schopnosť adaptácie štátneho bezplatného systému poradenstva na akúkoľvek problematiku, potvrdí relevanciu a prínos spolupráce štátnych a neštátnych aktérov pri poskytovaní bezplatného poradenstva a vytvorí procesy ktoré skvalitnia a sprístupnia systém poradenstva rôznym cieľovým skupinám v rôznych oblastiach a témach.
Realizácia projektu - 10/2025 - 9/2027</t>
  </si>
  <si>
    <t xml:space="preserve">PSK-MPSVR-074-2025-NP-FST </t>
  </si>
  <si>
    <t>Zručnosti pre trh práce v transformujúcich sa regiónoch</t>
  </si>
  <si>
    <t>Cieľom projektu je zvýšiť kvalifikáciu a zabezpečiť rekvalifikáciu UoZ a zamestnancov v transformujúcich sa regiónoch, ktoré sú priamo ovplyvnené prechodom na klimatickú neutralitu.
Projekt sa zameriava na vzdelávanie a rozvoj zručností, najmä v oblastiach udržateľného rozvoja, zelených technológiách či inováciách (vrátane zručností v súlade s doménami SK RIS3 2021+), ako aj v iných oblastiach pokrývajúcich najžiadanejšie nedostatkové pracovné pozície na trhu práce. Cieľom je zosúladenie zručností s požiadavkami trhu práce, ako aj podpora tých zručností, ktoré nadväzujú na nové investície a podporujú tak konkurencieschopnosť pracovnej sily a vytváranie nových udržateľných pracovných miest.
Realizácia projektu - 9/2025 - 8/2028</t>
  </si>
  <si>
    <t>Tabuľka 3.1 Počet prípadov a priemerná výška nemocenských dávok v roku 2025</t>
  </si>
  <si>
    <t>Počet vyplatených dávok v roku 2025</t>
  </si>
  <si>
    <t>Priemerná výška dávky v roku 2025 (v €)</t>
  </si>
  <si>
    <t>2025/2024</t>
  </si>
  <si>
    <t>Tabuľka 3.2 Počet vyplácaných dôchodkových dávok a priemerná výška dôchodkov v roku 2024 a 2025</t>
  </si>
  <si>
    <t>Tabuľka 3.3 Priemerná výška dôchodkov v súbehu v rokoch 2024 a 2025 k 31. 12.</t>
  </si>
  <si>
    <t>Tabuľka 3.4. Úmrtnosť osôb podľa medzinárodnej klasifikácie chorôb za roky 2015 až 2025</t>
  </si>
  <si>
    <t>Tabuľka 3.4.1 Úmrtnosť poberateľov starobných a predčasných starobných dôchodkov podľa medzinárodnej klasifikácie chorôb za roky 2015 až 2025</t>
  </si>
  <si>
    <t>Tabuľka 3.4.2 Úmrtnosť poberateľov invalidných dôchodkov podľa medzinárodnej klasifikácie chorôb za roky 2015 až 2025</t>
  </si>
  <si>
    <t>Tabuľka 3.5 Výdavky na dávku garančného poistenia, počet prípadov a priemerná výška dávky v eurách v roku 2025</t>
  </si>
  <si>
    <t>Tabuľka 1 Výdavky základného fondu nemocenského poistenia (ZFNP) a nemocenské dávky v roku 2025</t>
  </si>
  <si>
    <t>I. polrok 2025</t>
  </si>
  <si>
    <t>Rok 2025</t>
  </si>
  <si>
    <t xml:space="preserve">Nemocenské </t>
  </si>
  <si>
    <t xml:space="preserve">Ošetrovné </t>
  </si>
  <si>
    <t>Tabuľka 2 Počet poberateľov samostatne vyplácaných dôchodkov a v súbehu s vdovským, resp. vdoveckým dôchodkom k 31.12.2025</t>
  </si>
  <si>
    <t>Invalidný (vrátane 24 686 tzv. invalidov z mladosti)</t>
  </si>
  <si>
    <t>Počet poberateľov k 31. 12. 2025</t>
  </si>
  <si>
    <t>Priemerná výška k 31. 12. 2025</t>
  </si>
  <si>
    <t>Tabuľka 4 Rozdelenie poberateľov podľa výšky dôchodkových dávok k 31. 12. 2025</t>
  </si>
  <si>
    <t>1000,1 - 1200</t>
  </si>
  <si>
    <t>1200,1 - 1400</t>
  </si>
  <si>
    <t>nad 1400</t>
  </si>
  <si>
    <t>Tabuľka 5 Prehľad výdavkov na dôchodkové dávky k 31. 12. 2025</t>
  </si>
  <si>
    <t>Tabuľka 6 Základný fond úrazového poistenia (ZFÚP) v roku 2025 – výdavky, počet prípadov zúčtovaných dávok a priemerná mesačná výška dávky</t>
  </si>
  <si>
    <t>v roku 2025 (v tis. €)</t>
  </si>
  <si>
    <t>Tabuľka 8 Výdavky základného fondu garančného poistenia (ZFGP) v roku 2025</t>
  </si>
  <si>
    <t>Tabuľka 9 Vyplatené dávky v nezamestnanosti, počet prípadov a priemerná výška dávky  v roku 2025</t>
  </si>
  <si>
    <t>Tabuľka 10 Počet poberateľov dávky v nezamestnanosti v členení podľa veku a pohlavia za rok 2025</t>
  </si>
  <si>
    <t>Graf 1 Rozdelenie sporiteľov v II. pilieri podľa veku k 31. 12. 2025</t>
  </si>
  <si>
    <t>Tabuľka 11 Zhodnotenie dôchodkových fondov v správe DSS za rok 2025</t>
  </si>
  <si>
    <t>Zhodnotenie za rok 2025</t>
  </si>
  <si>
    <t>Tabuľka 12 Zhodnotenie príspevkových doplnkových dôchodkových fondov v správe DDS za rok 2025</t>
  </si>
  <si>
    <t>Comfort life 2060 príspevkový d.d.f.</t>
  </si>
  <si>
    <t>Comfort life 2050 príspevkový d.d.f.</t>
  </si>
  <si>
    <t>Comfort life 2040 príspevkový d.d.f.</t>
  </si>
  <si>
    <t>Comfort life 2030 príspevkový d.d.f.</t>
  </si>
  <si>
    <t>Graf 2 Veková štruktúra sporiteľov v II. pilieri k 31. 12. 2025</t>
  </si>
  <si>
    <t>Tabuľka 3.6 Rozdelenie majetku v dôchodkových fondoch k 31.12.2025 (v mil. eur)</t>
  </si>
  <si>
    <t>Spolu k 31.12.2025</t>
  </si>
  <si>
    <t>Tabuľka 3.8 Ročné zhodnotenie typov dôchodkových fondov</t>
  </si>
  <si>
    <t>Zhodnotenie v roku 2024</t>
  </si>
  <si>
    <t>Zhodnotenie v roku 2025</t>
  </si>
  <si>
    <t>Tabuľka 3.9 Počet sporiteľov v dôchodkových fondoch starobného dôchodkového sporenia k 31.12.2025*</t>
  </si>
  <si>
    <t>Tabuľka 3.10 Rozdelenie sporiteľov podľa veku k 31.12.2025</t>
  </si>
  <si>
    <t>Tabuľka 3.11 Počet uzatvorených zmlúv a dohôd na dôchodok z II. piliera v roku 2025</t>
  </si>
  <si>
    <t>XX</t>
  </si>
  <si>
    <t>Zdroj: Sociálna poisťovňa; výpočet MPSVR SR, stav k 31.12.2025</t>
  </si>
  <si>
    <t>Tabuľka 3.12 Počet účastníkov v sporiacej fáze k 31.12.2024 a k 31.12.2025</t>
  </si>
  <si>
    <t>1 128 134</t>
  </si>
  <si>
    <t>Tabuľka 3.13 Prehľad dávok z doplnkového dôchodkového sporenia k 31.12.2024 a k 31.12.2025</t>
  </si>
  <si>
    <t>Tabuľka 3.14 Prehľad údajov o výške a zhodnotení majetku v doplnkových dôchodkových fondoch k 31. decembru 2025</t>
  </si>
  <si>
    <t>Ročné zhodnotenie doplnkových dôchodkových fondov[1]</t>
  </si>
  <si>
    <t>Počet sporiteľov k 31.12.2025</t>
  </si>
  <si>
    <t>Tabuľka 3.17 Prehľad počtu poberateľov príspevku na starostlivosť o dieťa podľa poskytovateľa starostlivosti</t>
  </si>
  <si>
    <t>neplatené výživné (deti) 2025</t>
  </si>
  <si>
    <t>sirotský dôchodok (deti) 2025</t>
  </si>
  <si>
    <t>neplatené výživné  (poberatelia) 2025</t>
  </si>
  <si>
    <t>sirotský dôchodok (poberatelia) 2025</t>
  </si>
  <si>
    <t>Sumy pomoci v hmotnej núdzi platné v roku 2025</t>
  </si>
  <si>
    <t>zvýšenie</t>
  </si>
  <si>
    <t>2025 bez odídencov z UA</t>
  </si>
  <si>
    <t>2025 s odídencami z  UA</t>
  </si>
  <si>
    <t>Mesačný počet príjemcov pomoci v hmotnej núdzi vrátane odídencov z Ukrajiny, ako aj ich počet v jednotlivých mesiacoch roku 2025</t>
  </si>
  <si>
    <t xml:space="preserve">2025 priemer </t>
  </si>
  <si>
    <t>2025 priemer v %</t>
  </si>
  <si>
    <t>Zdroj: RSD MIS MPSVR SR, priemerná výška dávky vypočítaná z vynaložených finančných prostriedkov vyplatených v štandardnom nároku</t>
  </si>
  <si>
    <t xml:space="preserve">Zdroj: RSD MIS MPSVR SR  a ŠÚ SR </t>
  </si>
  <si>
    <t>príjem najmenej na úrovni minimálnej mzdy</t>
  </si>
  <si>
    <t>štúdium alebo účasť na aktívnych opatreniach trhu práce</t>
  </si>
  <si>
    <t xml:space="preserve">UoZ - vykonávanie menších obecných služieb alebo služieb vo verejnom záujme </t>
  </si>
  <si>
    <t>2025-01</t>
  </si>
  <si>
    <t>2025-02</t>
  </si>
  <si>
    <t>2025-03</t>
  </si>
  <si>
    <t>2025-04</t>
  </si>
  <si>
    <t>2025-05</t>
  </si>
  <si>
    <t>2025-06</t>
  </si>
  <si>
    <t>2025-07</t>
  </si>
  <si>
    <t>2025-08</t>
  </si>
  <si>
    <t xml:space="preserve">Zdroj: RSD MIS MPSVR  SR </t>
  </si>
  <si>
    <t>2025-09</t>
  </si>
  <si>
    <t>2025-10</t>
  </si>
  <si>
    <t>2025-11</t>
  </si>
  <si>
    <t>2025-12</t>
  </si>
  <si>
    <t>Tabuľka 3.20 Počet detí, pre ktoré sa vykonávala v rokoch 2024 a 2025 sociálna kuratela</t>
  </si>
  <si>
    <t>Tabuľka 3.21 Počet detí zverených do náhradných rodín v rokoch 2024 a 2025</t>
  </si>
  <si>
    <t>Maximálna výška v € do 30.6.2025</t>
  </si>
  <si>
    <t>Maximálna výška v € od 1.7.2025</t>
  </si>
  <si>
    <t>Poskytovatelia sociálnych služieb k 31.12.2025</t>
  </si>
  <si>
    <t>Príjmy OPIO zariadení v roku 2025</t>
  </si>
  <si>
    <t>Pohľadávky OPIO zariadení v roku 2025</t>
  </si>
  <si>
    <t>Zdroj: IS SoS - evidencia prijímateľov sociálnych služieb za rok 2025</t>
  </si>
  <si>
    <t>Zdroj: IS SoS - register poskytovateľov sociálnych služieb k 31.12.2025</t>
  </si>
  <si>
    <t>Počet miest v zariadeniach v rokoch 2022 až 2025</t>
  </si>
  <si>
    <t>II./I. ľahká odkázanosť</t>
  </si>
  <si>
    <t>III./II.stredne ľahká odkázanosť</t>
  </si>
  <si>
    <t>IV./III.stredne ťažká odkázanosť</t>
  </si>
  <si>
    <t>V./IV. ťažká odkázanosť</t>
  </si>
  <si>
    <t>VI./V. úplná odkázanosť</t>
  </si>
  <si>
    <t>I. bez odkázanosti</t>
  </si>
  <si>
    <t>Žiadosti za rok 2025 v OPIO zariadeniach</t>
  </si>
  <si>
    <t>Spolu celkové výdavky v %</t>
  </si>
  <si>
    <t>Zariadenia podpor. bývania</t>
  </si>
  <si>
    <t>3 156 858</t>
  </si>
  <si>
    <t>16 270 741</t>
  </si>
  <si>
    <t>5 236 978</t>
  </si>
  <si>
    <t>21 008 612</t>
  </si>
  <si>
    <t>2 291 587</t>
  </si>
  <si>
    <t>13 720 213</t>
  </si>
  <si>
    <t>4 172 196</t>
  </si>
  <si>
    <t>5 018 813</t>
  </si>
  <si>
    <t>2 550 528</t>
  </si>
  <si>
    <t>1 064 782</t>
  </si>
  <si>
    <t>III./II. stredne ľahká odkázanosť</t>
  </si>
  <si>
    <t>IV./III. stredne ťažká odkázanosť</t>
  </si>
  <si>
    <t>Počet miest v zariadeniach v rokoch 2023 až 2025</t>
  </si>
  <si>
    <t>Počet poskytovateľov sociálnych služieb(PSS)/sociálnych služieb a ich kapacít k 31.12.2025</t>
  </si>
  <si>
    <t>Zdroj: IS SoS - register poskytovateľov sociálnych služieb za rok 2025</t>
  </si>
  <si>
    <t>Prijímatelia k 31. 12. 2025</t>
  </si>
  <si>
    <t>Zdroj: IS SoS - evidencia prijímateľov sociálnych služieb k 31.12. 2025</t>
  </si>
  <si>
    <t>Prijímatelia za rok 2025</t>
  </si>
  <si>
    <t>Zdroj: IS SoS - evidencia prijímateľov sociálnych služieb za rok 2025, IS SoS - Prevádzkové  údaje z formulárov P06  za rok 2025</t>
  </si>
  <si>
    <t>Zdroj: IS SoS - evidencia žiadateľov sociálnych služieb za rok 2025</t>
  </si>
  <si>
    <t>Zdroj: IS SoS - evidencia zamestnancov sociálnych služieb k 31.12. 2025, IS SoS - Prevádzkové údaje z formulárov P06  za rok 2025</t>
  </si>
  <si>
    <t>Zdroj: IS SoS - Prevádzkové a finančné údaje z formulárov P06 a P07 za rok 2025</t>
  </si>
  <si>
    <t>z toho v roku 2025</t>
  </si>
  <si>
    <t>Zdroj: IS SoS - evidencia zamestnancov poskytovateľov sociálnych služieb k 31.12.2025, IS SoS - Prevádzkové  údaje z formulárov P06  za rok 2025</t>
  </si>
  <si>
    <t>Príjmy opatrovateľskej služby v roku 2025</t>
  </si>
  <si>
    <t>Výdavky na opatrovateľskú službu v roku 2025</t>
  </si>
  <si>
    <t>Zdroj: IS SoS MPSVR SR - prevádzkové a finančné údaje za rok 2025, IS SoS - evidencia zamestnancov poskytovateľov sociálnych služieb k 31.12.2025,  IS SoS - register poskytovateľov sociálnych služieb k 31.12.2025</t>
  </si>
  <si>
    <t>Počet úkonov alebo nejedinečných prijímateľov za rok 2025</t>
  </si>
  <si>
    <t>počet prijímateľov za rok 2025</t>
  </si>
  <si>
    <t>Zdroj: IS SoS MPSVR SR - prevádzkové a finančné údaje za rok 2025, S SoS - evidencia zamestnancov poskytovateľov sociálnych služieb k 31.12.2025,  IS SoS - register poskytovateľov sociálnych služieb k 31.12.2025</t>
  </si>
  <si>
    <t>Počet prijímateľov/úkonov/hodín za rok 2025</t>
  </si>
  <si>
    <t>918*</t>
  </si>
  <si>
    <t>173*</t>
  </si>
  <si>
    <t>956*</t>
  </si>
  <si>
    <t>440*</t>
  </si>
  <si>
    <t>252*</t>
  </si>
  <si>
    <t>272*</t>
  </si>
  <si>
    <t>64*</t>
  </si>
  <si>
    <t>15*</t>
  </si>
  <si>
    <t>193*</t>
  </si>
  <si>
    <t>847*</t>
  </si>
  <si>
    <t>188*</t>
  </si>
  <si>
    <t>639*</t>
  </si>
  <si>
    <t>254*</t>
  </si>
  <si>
    <t>175*</t>
  </si>
  <si>
    <t>22*</t>
  </si>
  <si>
    <t>150*</t>
  </si>
  <si>
    <t>9*</t>
  </si>
  <si>
    <t>134*</t>
  </si>
  <si>
    <t>Počet zamestnancov*</t>
  </si>
  <si>
    <t>Cena sociálnej služby na miesto/mesiac</t>
  </si>
  <si>
    <t>Pobytová forma 2738 / Ambulantná forma 873</t>
  </si>
  <si>
    <t>Pobytová forma 1690/ Ambulantná forma 1062</t>
  </si>
  <si>
    <t>Pobytová forma 1960/ Ambulantná forma 1466</t>
  </si>
  <si>
    <t>Tovary a služby spolu</t>
  </si>
  <si>
    <t>Mzdové náklady a dohody spolu</t>
  </si>
  <si>
    <t>Zdroj: Vybrané údaje ŠÚ SR – Zariadenia sociálnych služieb v SR, IS SoS - register poskytovateľov sociálnych služieb k 31.12.2025</t>
  </si>
  <si>
    <t>Zdroj: IS SoS - evidencia prijímateľov sociálnych služieb k 31.12.2025</t>
  </si>
  <si>
    <t>Zdroj: IS SoS - evidencia žiadateľov o poskytnutie sociálnych služieb za rok 2025</t>
  </si>
  <si>
    <t>Zdroj: IS SoS - evidencia zamestnancov poskytovateľov sociálnych služieb k 31.12. 2025</t>
  </si>
  <si>
    <t>Zdroj: IS SoS – výkazy o poskytovanej sociálnej službe za rok 2025</t>
  </si>
  <si>
    <t>Zdroj: V(MPSVR SR) 11-01 a V(MPSVR SR) 07-01, IS SoS - evidencia prijímateľov sociálnych služieb za rok 2025</t>
  </si>
  <si>
    <t>Zdroj: IS SoS - register poskytovateľov sociálnych služieb za k 31.12.2025</t>
  </si>
  <si>
    <t>*PSS – poskytovateľ sociálnej služby</t>
  </si>
  <si>
    <t>2 047*</t>
  </si>
  <si>
    <t>1 674*</t>
  </si>
  <si>
    <t xml:space="preserve">   Spolu</t>
  </si>
  <si>
    <t>Pozn.: Vyplnené formuláre P06 a P07, P16 a P17 môžu obsahovať aj nulové hodnoty.  Príjmy sú očistené o vrátené zdroje. Prázdne políčka znamenajú, že údaj sa v danej sociálnej službe nezbiera.</t>
  </si>
  <si>
    <t>Pozn.: Vyplnené formuláre P06 a P07 môžu obsahovať aj nulové hodnoty.  Príjmy sú očistené o vrátené zdroje. Prázdne políčka znamenajú, že údaj sa v danej sociálnej službe nezbiera.</t>
  </si>
  <si>
    <t>Pozn.: Vyplnené formuláre P16 a P17 môžu obsahovať aj nulové hodnoty. Príjmy sú očistené o vrátené zdroje.Prázdne políčka znamenajú, že údaj sa v danej sociálnej službe nezbiera.</t>
  </si>
  <si>
    <t xml:space="preserve">Tabuľka 13 Počet poberateľov a čerpanie finančných prostriedkov na resocializačný príspevok v rokoch 2024 a 2025
</t>
  </si>
  <si>
    <t>Zdroj: RSD MIS</t>
  </si>
  <si>
    <t>Tabuľka 14 Pomoc deťom týraným, sexuálne zneužívaným a šikanovaným v roku 2025</t>
  </si>
  <si>
    <t xml:space="preserve">Liečebno-výchovné sanatória </t>
  </si>
  <si>
    <t>Zdroj: ÚPSVR, V/A(MPSVR SR)05-01, V/B(MPSVR SR)05-01; V/C(MPSVR SR)05-01</t>
  </si>
  <si>
    <t>Zdroj: ÚPSVR</t>
  </si>
  <si>
    <t>Tabuľka 19 Základné štatistické údaje o činnosti referátu poradensko – psychologických služieb za roky 2024 a 2025</t>
  </si>
  <si>
    <t>Tabuľka 20 Činnosť referátov poradensko-psychologických služieb v roku 2024 a 2025</t>
  </si>
  <si>
    <t xml:space="preserve">Graf 3 Regionálne rozdelenie poberateľov príspevku na starostlivosť o dieťa -
priemerný mesačný počet poberateľov v roku 2025
</t>
  </si>
  <si>
    <t>Graf 4 Regionálne rozdelenie osôb v systéme pomoci v hmotnej núdzi,
podiel osôb v systéme na celkovom počte obyvateľov ku koncu roka 2025</t>
  </si>
  <si>
    <t>Graf 3.39 Výdavky opatrovateľskej služby v eurách</t>
  </si>
  <si>
    <t>Štruktúra príjmov na sociálnu ochranu v EU27 v roku 2023</t>
  </si>
  <si>
    <t>Zdroj: ŠÚ SR, Eurostat – ESSPROS, údaje platné k 11.06.2026</t>
  </si>
  <si>
    <t>Percentuálny podiel príjmov na sociálnu ochranu v SR, 2023</t>
  </si>
  <si>
    <t>Zdroj: ŠÚ SR, Eurostat  – ESSPROS, údaje platné k 11.06.2026</t>
  </si>
  <si>
    <t>Graf 3.49 Hrubé a netto výdavky na sociálnu ochranu (% z HDP), 2023</t>
  </si>
  <si>
    <t>Tabuľka 47 Vyhlásené výzvy za rok 2025 (Program Slovensko v gescii SO MPSVR SR)</t>
  </si>
  <si>
    <t>*prvá pracovná zmluva je možná až od 16.rokov</t>
  </si>
  <si>
    <t>16*</t>
  </si>
  <si>
    <t>Zdroj: ŠÚ SR, Eurostat ESSPROS, údaje platné k 11.06.2026</t>
  </si>
  <si>
    <t>pozosta-     lostné</t>
  </si>
  <si>
    <t>Index 2023/2022</t>
  </si>
  <si>
    <t>Index 2023/2013</t>
  </si>
  <si>
    <t>Zdroj: ŠÚ SR, Eurostat – ESSPROS, údaje platné k 11.6.2026</t>
  </si>
  <si>
    <t>* - ako podiel z dávok, z ktorých sa platia dane a odvody, : - údaj nie je k dispozícii</t>
  </si>
  <si>
    <t>Tabuľka 45 Počet poberateľov dôchodkov podľa rodu*, indexy 2023/2022 a 2023/2013</t>
  </si>
  <si>
    <t>Tabuľka 46 Dane a odvody platené zo sociálnych dávok, 2023</t>
  </si>
  <si>
    <t>Efektívne daňovo-odvodové zaťaženie*</t>
  </si>
  <si>
    <t>Tabuľka 42 Hrubé výdavky na sociálnu ochranu, 2023</t>
  </si>
  <si>
    <t>Tabuľka 43 Príjmy na sociálnu ochranu, 2023</t>
  </si>
  <si>
    <t>Tabuľka 44 Výdavky na dôchodky a štruktúra podľa kategórií dôchodkov, 2023</t>
  </si>
  <si>
    <t>AČ - aktivačná činnosť</t>
  </si>
  <si>
    <t>ADOS - Agentúra domácej ošetrovateľskej služby</t>
  </si>
  <si>
    <t>AIF - alternatívne investičné fondy</t>
  </si>
  <si>
    <t>CDR - Centrá pre deti a rodiny</t>
  </si>
  <si>
    <t>CISZS - Centrá integrovanej sociálno - zdravotnej starostlivosti</t>
  </si>
  <si>
    <t>DN UOZ - dlhodobo nezamestnaný uchádzač o zamestnanie</t>
  </si>
  <si>
    <t>DPN - dočasná pracovná neschopnosť</t>
  </si>
  <si>
    <t>DVZ - denný vymeriavací základ</t>
  </si>
  <si>
    <t>EAO - ekonomicky aktívne obyvateľstvo</t>
  </si>
  <si>
    <t>EPSP - Európsky pilier sociálnych práv</t>
  </si>
  <si>
    <t xml:space="preserve">ESF - Európsky sociálny fond </t>
  </si>
  <si>
    <t>HP - hromadné prepúšťanie</t>
  </si>
  <si>
    <t>IP - individualizované poradenstvo, integrovaný posudok</t>
  </si>
  <si>
    <t>IaP - informačné a poradenské služby</t>
  </si>
  <si>
    <t>IAP - individuálny akčný plán</t>
  </si>
  <si>
    <t>IS SoS - Informačný systém sociálnych služieb Ministerstva práce, sociálnych vecí a rodiny Slovenskej republiky</t>
  </si>
  <si>
    <t>IVPR - Inštitút pre výskum práce a rodiny</t>
  </si>
  <si>
    <t>JKM - jednotné kontaktné miesta</t>
  </si>
  <si>
    <t>KC - Komunitné centrá</t>
  </si>
  <si>
    <t>KI - krízová intervencia</t>
  </si>
  <si>
    <t>KMC - Koordinačno - metodické centrum pre prevenciu násilia na ženách</t>
  </si>
  <si>
    <t>ĽBD - Ľudia bez domova</t>
  </si>
  <si>
    <t>NDC - Nízkoprahové denné centrá</t>
  </si>
  <si>
    <t>NKK - Národná koordinačná kancelária</t>
  </si>
  <si>
    <t>NLŽ - Národná linka pre ženy zažívajúce násilie</t>
  </si>
  <si>
    <t>NSSDR - Nízkoprahové sociálne služby pre deti a rodinu</t>
  </si>
  <si>
    <t>OvHN - osoba v hmotnej núdzi</t>
  </si>
  <si>
    <t>OVV - overenie vzdelávacích výstupov</t>
  </si>
  <si>
    <t>OZPSPTP - občan so zdravotným postihnutím so sťaženým prístupom na trh práce</t>
  </si>
  <si>
    <t>POO - Plán obnovy a odolnosti SR</t>
  </si>
  <si>
    <t>RC SE - regionálne centrá sociálnej ekonomiky</t>
  </si>
  <si>
    <t>ŠR SR - štátny rozpočet Slovenskej republiky</t>
  </si>
  <si>
    <t>TP - trh práce</t>
  </si>
  <si>
    <t>TSP - terénna sociálna práca</t>
  </si>
  <si>
    <t>UR - upravený rozpočet</t>
  </si>
  <si>
    <t>VK - výberové konanie</t>
  </si>
  <si>
    <t>Zoznam tabuliek a grafov použitých v Správe o sociálnej situácii obyvateľstva Slovenskej republiky za rok 2025 v 3. kapitole a jej prílohách</t>
  </si>
  <si>
    <t>Hárok, na ktorom sa tabuľka alebo graf nachádza</t>
  </si>
  <si>
    <t>Názov tabuľky alebo grafu v Správe</t>
  </si>
  <si>
    <t>Názov podkapitoly v Správe</t>
  </si>
  <si>
    <t>Názov kapitoly v Správe</t>
  </si>
  <si>
    <t>Graf 3.11 Vývoj počtu detí, na ktoré sa poskytla dotácia na stravu za roky 2024 a 2025</t>
  </si>
  <si>
    <t>Tabuľka 3.18 Príspevok pri narodení dieťaťa v roku 2024 a 2025</t>
  </si>
  <si>
    <t>Graf 3.3 Vývoj počtu poberateľov (detí) náhradného výživného v rokoch 2024 a 2025</t>
  </si>
  <si>
    <t>Tabuľka 3.19 Priemerný mesačný počet príjemcov pomoci v hmotnej núdzi, ročné čerpanie finančných prostriedkov v rokoch 2024 – 2025</t>
  </si>
  <si>
    <t>Graf 3.4 Vývoj počtu príjemcov pomoci v hmotnej núdzi v priebehu rokov 2024 a 2025</t>
  </si>
  <si>
    <t>Graf 3.5 Percentuálne zastúpenie jednotlivých skupín príjemcov pomoci v hmotnej núdzi v roku 2025</t>
  </si>
  <si>
    <t>Graf 3.6 Podiel členov domácností v systéme pomoci v hmotnej núdzi z počtu obyvateľov v % v jednotlivých regiónoch (ku koncu roka)</t>
  </si>
  <si>
    <t>Graf 3.7 Členovia domácností v systéme pomoci v hmotnej núdzi v členení podľa veku a pohlavia (2025)</t>
  </si>
  <si>
    <t xml:space="preserve">Graf 3.8 Rozdelenie priznaných aktivačných príspevkov podľa podmienky nároku (december 2025)
</t>
  </si>
  <si>
    <t xml:space="preserve">Graf 3.9 Vývoj počtu priznaných príspevkov na nezaopatrené dieťa 2025
</t>
  </si>
  <si>
    <t xml:space="preserve">Graf 3.10 Rozdelenie priznaných príspevkov na bývanie podľa veľkosti domácnosti (priemer za rok 2025)
</t>
  </si>
  <si>
    <t>Graf 3.12 Regionálne rozdelenie detí, na ktoré sa poskytla dotácia na stravu 2025 (priemer)</t>
  </si>
  <si>
    <t>Graf 3.13 Regionálne rozdelenie detí, na ktoré sa poskytla dotácia na školské potreby 2025 (priemer)</t>
  </si>
  <si>
    <t>Tabuľka 3.22 Sumy príspevkov na podporu náhradnej starostlivosti v roku 2025</t>
  </si>
  <si>
    <t>Graf 3.14 Počet detí podľa vekových kategórií, na ktoré bol vyplatený opakovaný príspevok dieťaťu</t>
  </si>
  <si>
    <t>Tabuľka 3.23  Zvýšenie opakovaného príspevku náhradnému rodičovi v závislosti od počtu detí</t>
  </si>
  <si>
    <t>Tabuľka 3.24 Maximálne výšky jednorazových peňažných príspevkov na kompenzáciu</t>
  </si>
  <si>
    <t>Tabuľka 3.25 Prehľad opakovaných peňažných príspevkov na kompenzáciu</t>
  </si>
  <si>
    <t>Tabuľka 3.26 Počet platných preukazov</t>
  </si>
  <si>
    <t>Tabuľka 3.27 Prehľad čerpania finančných prostriedkov v roku 2025</t>
  </si>
  <si>
    <t>Graf 3.15 Vývoj počtu FO* s ŤZP, ktorým boli poskytované peňažné príspevky na kompenzáciu</t>
  </si>
  <si>
    <t>Tabuľka 3.28 Prehľad vývoja počtu poberateľov a čerpania finančných prostriedkov na peňažné príspevky na kompenzáciu ŤZP</t>
  </si>
  <si>
    <t>Graf 3.16 Rozdelenie priemerného mesačného počtu poberateľov peňažného príspevku na osobnú asistenciu podľa vekových skupín v rokoch 2024 a 2025</t>
  </si>
  <si>
    <t>Tabuľka 3.29 Priemerný mesačný počet poberateľov peňažného príspevku na osobnú asistenciu podľa vekových skupín v rokoch 2024 a 2025</t>
  </si>
  <si>
    <t>Graf 3.17 Vývoj počtu poberateľov peňažného príspevku na kompenzáciu zvýšených výdavkov v roku 2024 a 2025</t>
  </si>
  <si>
    <t>Graf 3.18 Vývoj počtu poberateľov peňažného príspevku na opatrovanie v rokoch 2024 a 2025</t>
  </si>
  <si>
    <t>Graf 3.19 Rozdelenie priemerného mesačného počtu opatrovaných fyzických osôb s ŤZP pri peňažnom príspevku na opatrovanie podľa vekových skupín v rokoch 2024 a 2025</t>
  </si>
  <si>
    <t>Tabuľka 3.30 Rozdelenie priemerného mesačného počtu opatrovaných fyzických osôb s ŤZP pri peňažnom príspevku na opatrovanie podľa vekových skupín v rokoch 2024 a 2025</t>
  </si>
  <si>
    <t>Tabuľka 3.31 Čerpanie peňažného príspevku na opatrovanie v rokoch 2024 a 2025 v hlbšej štruktúre</t>
  </si>
  <si>
    <t>Graf 3.21 Počet sociálnych služieb podľa typu poskytovateľa a druhov sociálnych služieb</t>
  </si>
  <si>
    <t>Graf 3.22 Vývoj kapacít v OPIO zariadeniach</t>
  </si>
  <si>
    <t xml:space="preserve">Graf 3.23 Kapacity v OPIO zariadeniach podľa formy </t>
  </si>
  <si>
    <t>Graf 3.24 Vývoj kapacít OPIO sociálnych služieb podľa formy poskytovanej sociálnej služby</t>
  </si>
  <si>
    <r>
      <t>Graf 3.25 Veková štruktúra príjmateľov sociálnej služby v OPIO zariadeniach</t>
    </r>
    <r>
      <rPr>
        <sz val="11"/>
        <rFont val="Arial Narrow"/>
        <family val="2"/>
        <charset val="238"/>
      </rPr>
      <t> </t>
    </r>
  </si>
  <si>
    <t>Graf 3.20 Poskytované sociálne služby podľa typu poskytovateľa</t>
  </si>
  <si>
    <t>Graf 3.26  Štruktúra prijímateľov OPIO sociálnych služieb podľa stupňa odkázanosti</t>
  </si>
  <si>
    <t>Graf 3.27 Žiadosti a žiadatelia o poskytovanie sociálnej služby v OPIO zariadeniach</t>
  </si>
  <si>
    <t>Graf 3.28 Zamestnanci v OPIO zariadeniach</t>
  </si>
  <si>
    <t>Graf 3.29 Pomer pracovných kategórií v OPIO zariadeniach</t>
  </si>
  <si>
    <t>Graf 3.30 Pomer príjmov OPIO zariadení</t>
  </si>
  <si>
    <t>Graf 3.31 Podiel príjmov OPIO zariadení</t>
  </si>
  <si>
    <t>Graf 3.32 Členenie výdavkov OPIO zariadení</t>
  </si>
  <si>
    <t>Graf 3.33 Členenie výdavkov podľa druhov OPIO zariadení</t>
  </si>
  <si>
    <t xml:space="preserve">Graf 3.34 Prijímatelia opatrovateľskej služby </t>
  </si>
  <si>
    <t>Graf 3.35 Prijímatelia  opatrovateľskej služieby v domácnosti podľa stupňa odkázanosti</t>
  </si>
  <si>
    <t>Graf 3.36 Prijímatelia  opatrovateľskej služieby v domácnosti podľa veku</t>
  </si>
  <si>
    <t>Graf 3.37 Príjmy opatrovateľskej služby</t>
  </si>
  <si>
    <t>Graf 3.38 Podiel príjmov opatrovateľskej služby podľa typu PSS*</t>
  </si>
  <si>
    <t>Graf 3.40 Vývoj kapacít pobytových sociálnych služieb krízovej intervencie</t>
  </si>
  <si>
    <t>Graf 3.41 Štruktúra príjmov na sociálnu ochranu v EU27 v roku 2023</t>
  </si>
  <si>
    <t>Graf 3.42 Štruktúra príjmov na sociálnu ochranu podľa druhu v SR, 2023</t>
  </si>
  <si>
    <t>Graf 3.43 Hrubé výdavky na sociálnu ochranu v PPS na obyvateľa a v % HDP, 2023</t>
  </si>
  <si>
    <t>Graf 3.44 Hrubé výdavky na sociálnu ochranu v SR v roku 2023</t>
  </si>
  <si>
    <t>Graf 3.45 Štruktúra výdavkov na sociálne dávky podľa účelov, 2023</t>
  </si>
  <si>
    <t>Graf 3.47 Výdavky na dôchodky, 2023</t>
  </si>
  <si>
    <t>Graf 3.46 Testované dávky sociálnej ochrany (% zo všetkých sociálnych dávok), 2023</t>
  </si>
  <si>
    <t>Tabuľka 21 Počet registrovaných poskytovateľov a sociálnych služieb</t>
  </si>
  <si>
    <t xml:space="preserve">Tabuľka 22 Počet zapísaných a vymazaných sociálnych služieb a kapacít </t>
  </si>
  <si>
    <t>Tabuľka 23 Prijímatelia sociálnej služby v zariadeniach sociálnych služieb</t>
  </si>
  <si>
    <t>Tabuľka 24 Prijímatelia sociálnej služby podľa veku</t>
  </si>
  <si>
    <t>Tabuľka 25 Prijímatelia podľa stupňa odkázanosti v jednotlivých zariadeniach</t>
  </si>
  <si>
    <t>Tabuľka 26 Prijímatelia podľa znevýhodnenia</t>
  </si>
  <si>
    <t>Tabuľka 27 Výkon opatrovníctva</t>
  </si>
  <si>
    <t>Tabuľka 28 Žiadatelia o poskytovanie sociálnej služby v OPIO zariadeniach</t>
  </si>
  <si>
    <t>Tabuľka 29 Zamestnanci v OPIO zariadeniach</t>
  </si>
  <si>
    <t>Tabuľka 30 Príjmy OPIO zariadení v roku 2025</t>
  </si>
  <si>
    <t>Tabuľka 31 Výdavky OPIO zariadení v roku 2025</t>
  </si>
  <si>
    <t>Tabuľka 32 Prijímatelia opatrovateľskej služby v domácnosti</t>
  </si>
  <si>
    <t>Tabuľka 33 Žiadosti a žiadatelia opatrovateľskej služby</t>
  </si>
  <si>
    <t>Tabuľka 34 Opatrovatelia v domácnosti</t>
  </si>
  <si>
    <t>Tabuľka 35 Príjmy opatrovateľskej služby</t>
  </si>
  <si>
    <t>Tabuľka 36 Výdavky opatrovateľskej služby</t>
  </si>
  <si>
    <t>Tabuľka 37 Zariadenia  krízovej intervencie</t>
  </si>
  <si>
    <t>Tabuľka 38 Krízová intervencia</t>
  </si>
  <si>
    <t>Tabuľka 39 Sociálne služby na podporu rodiny s deťmi</t>
  </si>
  <si>
    <t>Tabuľka 40 Podporné služby</t>
  </si>
  <si>
    <t>Tabuľka 41 Samostatne vykonávané činnosti</t>
  </si>
  <si>
    <t>Tabuľka 48 Čerpanie výdavkov kapitoly 22 – MPSVR SR podľa programového rozpočtovania</t>
  </si>
  <si>
    <t>Návrh štátneho záverečného účtu za rok 2025</t>
  </si>
  <si>
    <t>Graf 3.25 Veková štruktúra príjmateľov sociálnej služby v OPIO zariadeniach </t>
  </si>
  <si>
    <t>Tabuľka 13 Počet poberateľov a čerpanie finančných prostriedkov na resocializačný príspevok v rokoch 2024 a 2025</t>
  </si>
  <si>
    <t>Tabuľka 15 Deti umiestnené na základe rozhodnutia súdu do zariadení na výkon rozhodnutia súdu (neodkladné opatrenie, výchovné opatrenie, ústavná starostlivosť a ochranná výchova) k 31.12.</t>
  </si>
  <si>
    <t>Tabuľka 16 Jednotlivé formy starostlivosti v centrách pre deti a rodiny s programom pre výkon súdnych rozhodnutí</t>
  </si>
  <si>
    <t>Tabuľka 17 Počty umiestnených detí a mladých dospelých v jednotlivých formách starostlivosti v centrách pre deti a rodiny s programom k 31.12.</t>
  </si>
  <si>
    <t>Tabuľka 18 Celkový počet detí zverených do jednotlivých foriem náhradnej rodinnej starostlivosti v rokoch 2024 a 2025</t>
  </si>
  <si>
    <t>Tabuľka 19  Základné štatistické údaje o činnosti RPPS za roky 2024 a 2025</t>
  </si>
  <si>
    <t>Tabuľka 20 Činnosť referátov poradensko-psychologických služieb v roku 2024 a 2025</t>
  </si>
  <si>
    <t>Tabuľka 21 Počet registrovaných poskytovateľov sociálnych služieb</t>
  </si>
  <si>
    <t>Tabuľka 22 Počet zapísaných a vymazaných sociálnych služieb a kapacít</t>
  </si>
  <si>
    <t>Tabuľka 23 Prijímatelia sociálnej služby v zariadeniach sociálnych služieb</t>
  </si>
  <si>
    <t>Tabuľka 25 Prijímatelia podľa stupňa odkázanosti v jednotlivých zariadeniach</t>
  </si>
  <si>
    <t>Tabuľka 28 Žiadatelia o poskytovanie sociálne služby v OPIO zariadeniach</t>
  </si>
  <si>
    <t>Tabuľka 29 Zamestnanci v OPIO zariadeniach</t>
  </si>
  <si>
    <t>Tabuľka 30 Príjmy OPIO zariadení v roku 2025</t>
  </si>
  <si>
    <t>Tabuľka 31 Výdavky OPIO zariadení v roku 2025</t>
  </si>
  <si>
    <t>Tabuľka 32 Prijímatelia opatrovateľskej služby v domácnosti</t>
  </si>
  <si>
    <t>Tabuľka 34 Opatrovatelia v domácnosti</t>
  </si>
  <si>
    <t>Tabuľka 37 Zariadenia krízovej intervencie</t>
  </si>
  <si>
    <t>Tabuľka 39 Sociálne služby na podporu rodiny s deťmi</t>
  </si>
  <si>
    <t>Tabuľka 42 Hrubé výdavky na sociálnu ochranu, 2023</t>
  </si>
  <si>
    <t>Tabuľka 43 Príjmy na sociálnu ochranu, 2023</t>
  </si>
  <si>
    <t>Tabuľka 44 Výdavky na dôchodky a štruktúra podľa kategórií dôchodkov, 2023</t>
  </si>
  <si>
    <t>Tabuľka 45 Počet poberateľov dôchodkov podľa pohlavia, indexy 2023/2022 a 2023/2007</t>
  </si>
  <si>
    <t>Tabuľka 46 Dane a odvody platené zo sociálnych dávok, 2023</t>
  </si>
  <si>
    <t>Tabuľka 47 Vyhlásené výzvy za rok 2025 (Program Slovensko v gescii SO MPSVR SR)</t>
  </si>
  <si>
    <r>
      <t>-</t>
    </r>
    <r>
      <rPr>
        <sz val="7"/>
        <rFont val="Times New Roman"/>
        <family val="1"/>
        <charset val="238"/>
      </rPr>
      <t xml:space="preserve">          </t>
    </r>
    <r>
      <rPr>
        <sz val="11"/>
        <rFont val="Arial Narrow"/>
        <family val="2"/>
        <charset val="238"/>
      </rPr>
      <t>jednotlivec</t>
    </r>
  </si>
  <si>
    <r>
      <t>-</t>
    </r>
    <r>
      <rPr>
        <sz val="7"/>
        <rFont val="Times New Roman"/>
        <family val="1"/>
        <charset val="238"/>
      </rPr>
      <t xml:space="preserve">          </t>
    </r>
    <r>
      <rPr>
        <sz val="11"/>
        <rFont val="Arial Narrow"/>
        <family val="2"/>
        <charset val="238"/>
      </rPr>
      <t>jednotlivec s dieťaťom alebo najviac so štyrmi deťmi</t>
    </r>
  </si>
  <si>
    <r>
      <t>-</t>
    </r>
    <r>
      <rPr>
        <sz val="7"/>
        <rFont val="Times New Roman"/>
        <family val="1"/>
        <charset val="238"/>
      </rPr>
      <t xml:space="preserve">          </t>
    </r>
    <r>
      <rPr>
        <sz val="11"/>
        <rFont val="Arial Narrow"/>
        <family val="2"/>
        <charset val="238"/>
      </rPr>
      <t>jednotlivec s viac ako štyrmi deťmi</t>
    </r>
  </si>
  <si>
    <r>
      <t>-</t>
    </r>
    <r>
      <rPr>
        <sz val="7"/>
        <rFont val="Times New Roman"/>
        <family val="1"/>
        <charset val="238"/>
      </rPr>
      <t xml:space="preserve">          </t>
    </r>
    <r>
      <rPr>
        <sz val="11"/>
        <rFont val="Arial Narrow"/>
        <family val="2"/>
        <charset val="238"/>
      </rPr>
      <t>dvojica bez detí</t>
    </r>
  </si>
  <si>
    <r>
      <t>-</t>
    </r>
    <r>
      <rPr>
        <sz val="7"/>
        <rFont val="Times New Roman"/>
        <family val="1"/>
        <charset val="238"/>
      </rPr>
      <t xml:space="preserve">          </t>
    </r>
    <r>
      <rPr>
        <sz val="11"/>
        <rFont val="Arial Narrow"/>
        <family val="2"/>
        <charset val="238"/>
      </rPr>
      <t>dvojica s dieťaťom alebo najviac so štyrmi deťmi</t>
    </r>
  </si>
  <si>
    <r>
      <t>-</t>
    </r>
    <r>
      <rPr>
        <sz val="7"/>
        <rFont val="Times New Roman"/>
        <family val="1"/>
        <charset val="238"/>
      </rPr>
      <t xml:space="preserve">          </t>
    </r>
    <r>
      <rPr>
        <sz val="11"/>
        <rFont val="Arial Narrow"/>
        <family val="2"/>
        <charset val="238"/>
      </rPr>
      <t>dvojica s viac ako štyrmi deťmi</t>
    </r>
  </si>
  <si>
    <r>
      <t>-</t>
    </r>
    <r>
      <rPr>
        <sz val="7"/>
        <rFont val="Times New Roman"/>
        <family val="1"/>
        <charset val="238"/>
      </rPr>
      <t xml:space="preserve">          </t>
    </r>
    <r>
      <rPr>
        <sz val="11"/>
        <rFont val="Arial Narrow"/>
        <family val="2"/>
        <charset val="238"/>
      </rPr>
      <t>príjem zo závislej činnosti najmenej vo výške minimálnej mzdy</t>
    </r>
  </si>
  <si>
    <r>
      <t>-</t>
    </r>
    <r>
      <rPr>
        <sz val="7"/>
        <rFont val="Times New Roman"/>
        <family val="1"/>
        <charset val="238"/>
      </rPr>
      <t xml:space="preserve">          </t>
    </r>
    <r>
      <rPr>
        <sz val="11"/>
        <rFont val="Arial Narrow"/>
        <family val="2"/>
        <charset val="238"/>
      </rPr>
      <t>vzdelávanie, príprava na trh práce, rekvalifikácia</t>
    </r>
  </si>
  <si>
    <r>
      <t>-</t>
    </r>
    <r>
      <rPr>
        <sz val="7"/>
        <rFont val="Times New Roman"/>
        <family val="1"/>
        <charset val="238"/>
      </rPr>
      <t xml:space="preserve">          </t>
    </r>
    <r>
      <rPr>
        <sz val="11"/>
        <rFont val="Arial Narrow"/>
        <family val="2"/>
        <charset val="238"/>
      </rPr>
      <t>vykonávanie menších obecných služieb</t>
    </r>
  </si>
  <si>
    <r>
      <t>-</t>
    </r>
    <r>
      <rPr>
        <sz val="7"/>
        <rFont val="Times New Roman"/>
        <family val="1"/>
        <charset val="238"/>
      </rPr>
      <t xml:space="preserve">          </t>
    </r>
    <r>
      <rPr>
        <sz val="11"/>
        <rFont val="Arial Narrow"/>
        <family val="2"/>
        <charset val="238"/>
      </rPr>
      <t>jedna osoba</t>
    </r>
  </si>
  <si>
    <r>
      <t>-</t>
    </r>
    <r>
      <rPr>
        <sz val="7"/>
        <rFont val="Times New Roman"/>
        <family val="1"/>
        <charset val="238"/>
      </rPr>
      <t xml:space="preserve">          </t>
    </r>
    <r>
      <rPr>
        <sz val="11"/>
        <rFont val="Arial Narrow"/>
        <family val="2"/>
        <charset val="238"/>
      </rPr>
      <t>dve osoby</t>
    </r>
  </si>
  <si>
    <r>
      <t>-</t>
    </r>
    <r>
      <rPr>
        <sz val="7"/>
        <rFont val="Times New Roman"/>
        <family val="1"/>
        <charset val="238"/>
      </rPr>
      <t xml:space="preserve">          </t>
    </r>
    <r>
      <rPr>
        <sz val="11"/>
        <rFont val="Arial Narrow"/>
        <family val="2"/>
        <charset val="238"/>
      </rPr>
      <t>tri osoby</t>
    </r>
  </si>
  <si>
    <r>
      <t>-</t>
    </r>
    <r>
      <rPr>
        <sz val="7"/>
        <rFont val="Times New Roman"/>
        <family val="1"/>
        <charset val="238"/>
      </rPr>
      <t xml:space="preserve">          </t>
    </r>
    <r>
      <rPr>
        <sz val="11"/>
        <rFont val="Arial Narrow"/>
        <family val="2"/>
        <charset val="238"/>
      </rPr>
      <t>štyri osoby</t>
    </r>
  </si>
  <si>
    <r>
      <t>-</t>
    </r>
    <r>
      <rPr>
        <sz val="7"/>
        <rFont val="Times New Roman"/>
        <family val="1"/>
        <charset val="238"/>
      </rPr>
      <t xml:space="preserve">          </t>
    </r>
    <r>
      <rPr>
        <sz val="11"/>
        <rFont val="Arial Narrow"/>
        <family val="2"/>
        <charset val="238"/>
      </rPr>
      <t>päť a viac osôb</t>
    </r>
  </si>
  <si>
    <t>počet priznaných príspevkov na nezaopatrené dieťa</t>
  </si>
  <si>
    <t>Počet osôb</t>
  </si>
  <si>
    <t>Infotabuľka: Sumy pomoci v hmotnej núdzi platné v roku 2025</t>
  </si>
  <si>
    <t>Výdavky OPIO zariadení v roku 2025</t>
  </si>
  <si>
    <t>veková skupina</t>
  </si>
  <si>
    <t>počet príjmateľov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</si>
</sst>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8" formatCode="#,##0.00\ &quot;€&quot;;[Red]\-#,##0.00\ &quot;€&quot;"/>
    <numFmt numFmtId="43" formatCode="_-* #,##0.00_-;\-* #,##0.00_-;_-* &quot;-&quot;??_-;_-@_-"/>
    <numFmt numFmtId="164" formatCode="#,##0.0"/>
    <numFmt numFmtId="165" formatCode="0.0%"/>
    <numFmt numFmtId="166" formatCode="0.0"/>
    <numFmt numFmtId="167" formatCode="#\ ###\ ##0"/>
    <numFmt numFmtId="168" formatCode="0.0\ %"/>
    <numFmt numFmtId="169" formatCode="dd&quot;.&quot;mm&quot;.&quot;yyyy"/>
    <numFmt numFmtId="170" formatCode="0.000000"/>
    <numFmt numFmtId="171" formatCode="#,##0.0000"/>
    <numFmt numFmtId="172" formatCode="0.0000%"/>
    <numFmt numFmtId="173" formatCode="#,##0.00\ &quot;€&quot;"/>
  </numFmts>
  <fonts count="70" x14ac:knownFonts="1">
    <font>
      <sz val="11"/>
      <color theme="1"/>
      <name val="Calibri"/>
      <family val="2"/>
      <charset val="238"/>
      <scheme val="minor"/>
    </font>
    <font>
      <sz val="11"/>
      <color theme="1"/>
      <name val="Calibri"/>
      <family val="2"/>
      <charset val="238"/>
      <scheme val="minor"/>
    </font>
    <font>
      <sz val="11"/>
      <name val="Arial"/>
      <family val="2"/>
      <charset val="238"/>
    </font>
    <font>
      <sz val="11"/>
      <name val="Arial"/>
      <family val="2"/>
      <charset val="238"/>
    </font>
    <font>
      <sz val="10"/>
      <name val="Arial"/>
      <family val="2"/>
      <charset val="238"/>
    </font>
    <font>
      <sz val="11"/>
      <name val="Arial"/>
      <family val="2"/>
      <charset val="238"/>
    </font>
    <font>
      <sz val="10"/>
      <name val="Arial Narrow"/>
      <family val="2"/>
      <charset val="238"/>
    </font>
    <font>
      <b/>
      <sz val="11"/>
      <color rgb="FF000000"/>
      <name val="Arial Narrow"/>
      <family val="2"/>
      <charset val="238"/>
    </font>
    <font>
      <sz val="11"/>
      <name val="Arial Narrow"/>
      <family val="2"/>
      <charset val="238"/>
    </font>
    <font>
      <b/>
      <sz val="11"/>
      <name val="Arial Narrow"/>
      <family val="2"/>
      <charset val="238"/>
    </font>
    <font>
      <i/>
      <sz val="11"/>
      <name val="Arial Narrow"/>
      <family val="2"/>
      <charset val="238"/>
    </font>
    <font>
      <sz val="11"/>
      <color rgb="FFFF0000"/>
      <name val="Arial Narrow"/>
      <family val="2"/>
      <charset val="238"/>
    </font>
    <font>
      <sz val="11"/>
      <color theme="1"/>
      <name val="Arial Narrow"/>
      <family val="2"/>
      <charset val="238"/>
    </font>
    <font>
      <b/>
      <sz val="11"/>
      <color rgb="FFFFFFFF"/>
      <name val="Arial Narrow"/>
      <family val="2"/>
      <charset val="238"/>
    </font>
    <font>
      <sz val="11"/>
      <color rgb="FF000000"/>
      <name val="Arial Narrow"/>
      <family val="2"/>
      <charset val="238"/>
    </font>
    <font>
      <i/>
      <sz val="11"/>
      <color theme="1"/>
      <name val="Arial Narrow"/>
      <family val="2"/>
      <charset val="238"/>
    </font>
    <font>
      <b/>
      <sz val="11"/>
      <color theme="1"/>
      <name val="Arial Narrow"/>
      <family val="2"/>
      <charset val="238"/>
    </font>
    <font>
      <b/>
      <u/>
      <sz val="11"/>
      <color rgb="FF00B050"/>
      <name val="Arial Narrow"/>
      <family val="2"/>
      <charset val="238"/>
    </font>
    <font>
      <b/>
      <sz val="11"/>
      <color theme="0"/>
      <name val="Arial Narrow"/>
      <family val="2"/>
      <charset val="238"/>
    </font>
    <font>
      <b/>
      <sz val="11"/>
      <color rgb="FFFF0000"/>
      <name val="Arial Narrow"/>
      <family val="2"/>
      <charset val="238"/>
    </font>
    <font>
      <i/>
      <sz val="11"/>
      <color rgb="FF000000"/>
      <name val="Arial Narrow"/>
      <family val="2"/>
      <charset val="238"/>
    </font>
    <font>
      <u/>
      <sz val="11"/>
      <color rgb="FFB7194B"/>
      <name val="Arial Narrow"/>
      <family val="2"/>
      <charset val="238"/>
    </font>
    <font>
      <u/>
      <sz val="11"/>
      <color rgb="FFE85E89"/>
      <name val="Arial Narrow"/>
      <family val="2"/>
      <charset val="238"/>
    </font>
    <font>
      <i/>
      <sz val="10"/>
      <color theme="1"/>
      <name val="Arial Narrow"/>
      <family val="2"/>
      <charset val="238"/>
    </font>
    <font>
      <sz val="10"/>
      <color theme="1"/>
      <name val="Arial Narrow"/>
      <family val="2"/>
      <charset val="238"/>
    </font>
    <font>
      <b/>
      <sz val="10"/>
      <color theme="1"/>
      <name val="Arial Narrow"/>
      <family val="2"/>
      <charset val="238"/>
    </font>
    <font>
      <b/>
      <sz val="10"/>
      <color rgb="FFFFFFFF"/>
      <name val="Arial Narrow"/>
      <family val="2"/>
      <charset val="238"/>
    </font>
    <font>
      <b/>
      <sz val="9"/>
      <color rgb="FFFFFFFF"/>
      <name val="Arial Narrow"/>
      <family val="2"/>
      <charset val="238"/>
    </font>
    <font>
      <sz val="11"/>
      <color rgb="FF595959"/>
      <name val="Arial Narrow"/>
      <family val="2"/>
      <charset val="238"/>
    </font>
    <font>
      <b/>
      <i/>
      <sz val="11"/>
      <name val="Arial Narrow"/>
      <family val="2"/>
      <charset val="238"/>
    </font>
    <font>
      <sz val="11"/>
      <color rgb="FF460000"/>
      <name val="Arial Narrow"/>
      <family val="2"/>
      <charset val="238"/>
    </font>
    <font>
      <i/>
      <sz val="10"/>
      <name val="Arial Narrow"/>
      <family val="2"/>
      <charset val="238"/>
    </font>
    <font>
      <sz val="11"/>
      <color rgb="FFA7118A"/>
      <name val="Arial Narrow"/>
      <family val="2"/>
      <charset val="238"/>
    </font>
    <font>
      <sz val="8"/>
      <color theme="1"/>
      <name val="Arial Narrow"/>
      <family val="2"/>
      <charset val="238"/>
    </font>
    <font>
      <b/>
      <sz val="9.5"/>
      <color rgb="FFFFFFFF"/>
      <name val="Arial Narrow"/>
      <family val="2"/>
      <charset val="238"/>
    </font>
    <font>
      <b/>
      <sz val="10"/>
      <name val="Arial Narrow"/>
      <family val="2"/>
      <charset val="238"/>
    </font>
    <font>
      <b/>
      <sz val="9"/>
      <color rgb="FF000000"/>
      <name val="Arial Narrow"/>
      <family val="2"/>
      <charset val="238"/>
    </font>
    <font>
      <sz val="10.5"/>
      <color theme="1"/>
      <name val="Arial Narrow"/>
      <family val="2"/>
      <charset val="238"/>
    </font>
    <font>
      <b/>
      <sz val="10.5"/>
      <color theme="1"/>
      <name val="Arial Narrow"/>
      <family val="2"/>
      <charset val="238"/>
    </font>
    <font>
      <b/>
      <sz val="10"/>
      <color rgb="FF000000"/>
      <name val="Arial Narrow"/>
      <family val="2"/>
      <charset val="238"/>
    </font>
    <font>
      <sz val="10"/>
      <color rgb="FF000000"/>
      <name val="Arial Narrow"/>
      <family val="2"/>
      <charset val="238"/>
    </font>
    <font>
      <b/>
      <i/>
      <sz val="10"/>
      <color rgb="FF000000"/>
      <name val="Arial Narrow"/>
      <family val="2"/>
      <charset val="238"/>
    </font>
    <font>
      <sz val="10"/>
      <name val="Arial"/>
      <family val="2"/>
      <charset val="238"/>
    </font>
    <font>
      <b/>
      <i/>
      <sz val="11"/>
      <color rgb="FF000000"/>
      <name val="Arial Narrow"/>
      <family val="2"/>
      <charset val="238"/>
    </font>
    <font>
      <b/>
      <sz val="11"/>
      <color rgb="FF000000"/>
      <name val="Calibri"/>
      <family val="2"/>
      <charset val="238"/>
    </font>
    <font>
      <sz val="10"/>
      <color theme="0"/>
      <name val="Arial Narrow"/>
      <family val="2"/>
      <charset val="238"/>
    </font>
    <font>
      <b/>
      <sz val="10"/>
      <color theme="0"/>
      <name val="Arial Narrow"/>
      <family val="2"/>
      <charset val="238"/>
    </font>
    <font>
      <sz val="10"/>
      <color rgb="FFCC0066"/>
      <name val="Arial Narrow"/>
      <family val="2"/>
      <charset val="238"/>
    </font>
    <font>
      <b/>
      <sz val="9"/>
      <color theme="0"/>
      <name val="Arial Narrow"/>
      <family val="2"/>
      <charset val="238"/>
    </font>
    <font>
      <sz val="12"/>
      <color theme="1"/>
      <name val="Arial Narrow"/>
      <family val="2"/>
      <charset val="238"/>
    </font>
    <font>
      <sz val="7"/>
      <color theme="1"/>
      <name val="Times New Roman"/>
      <family val="1"/>
      <charset val="238"/>
    </font>
    <font>
      <sz val="10.5"/>
      <color rgb="FF000000"/>
      <name val="Arial Narrow"/>
      <family val="2"/>
      <charset val="238"/>
    </font>
    <font>
      <b/>
      <sz val="10.5"/>
      <color rgb="FF000000"/>
      <name val="Arial Narrow"/>
      <family val="2"/>
      <charset val="238"/>
    </font>
    <font>
      <sz val="9"/>
      <color rgb="FF000000"/>
      <name val="Arial Narrow"/>
      <family val="2"/>
      <charset val="238"/>
    </font>
    <font>
      <sz val="9.5"/>
      <name val="Arial Narrow"/>
      <family val="2"/>
      <charset val="238"/>
    </font>
    <font>
      <b/>
      <sz val="10.5"/>
      <color rgb="FFFFFFFF"/>
      <name val="Arial Narrow"/>
      <family val="2"/>
      <charset val="238"/>
    </font>
    <font>
      <i/>
      <sz val="10"/>
      <color rgb="FF000000"/>
      <name val="Arial Narrow"/>
      <family val="2"/>
      <charset val="238"/>
    </font>
    <font>
      <i/>
      <sz val="10"/>
      <name val="Symbol"/>
      <family val="1"/>
      <charset val="2"/>
    </font>
    <font>
      <b/>
      <sz val="10.5"/>
      <name val="Arial Narrow"/>
      <family val="2"/>
      <charset val="238"/>
    </font>
    <font>
      <b/>
      <sz val="12"/>
      <color theme="1"/>
      <name val="Arial Narrow"/>
      <family val="2"/>
      <charset val="238"/>
    </font>
    <font>
      <sz val="10.5"/>
      <name val="Arial Narrow"/>
      <family val="2"/>
      <charset val="238"/>
    </font>
    <font>
      <b/>
      <sz val="11"/>
      <color theme="1"/>
      <name val="Calibri"/>
      <family val="2"/>
      <charset val="238"/>
      <scheme val="minor"/>
    </font>
    <font>
      <b/>
      <sz val="9.5"/>
      <color rgb="FF000000"/>
      <name val="Arial Narrow"/>
      <family val="2"/>
      <charset val="238"/>
    </font>
    <font>
      <sz val="11"/>
      <color rgb="FF0000FF"/>
      <name val="Arial Narrow"/>
      <family val="2"/>
      <charset val="238"/>
    </font>
    <font>
      <sz val="11"/>
      <color rgb="FF0000FF"/>
      <name val="Calibri"/>
      <family val="2"/>
      <charset val="238"/>
      <scheme val="minor"/>
    </font>
    <font>
      <u/>
      <sz val="11"/>
      <color rgb="FFB7194A"/>
      <name val="Arial Narrow"/>
      <family val="2"/>
      <charset val="238"/>
    </font>
    <font>
      <sz val="7"/>
      <name val="Times New Roman"/>
      <family val="1"/>
      <charset val="238"/>
    </font>
    <font>
      <sz val="11"/>
      <name val="Calibri"/>
      <family val="2"/>
      <charset val="238"/>
      <scheme val="minor"/>
    </font>
    <font>
      <sz val="11"/>
      <color theme="0"/>
      <name val="Arial Narrow"/>
      <family val="2"/>
      <charset val="238"/>
    </font>
    <font>
      <sz val="10"/>
      <color theme="0"/>
      <name val="Times New Roman"/>
      <family val="1"/>
      <charset val="238"/>
    </font>
  </fonts>
  <fills count="12">
    <fill>
      <patternFill patternType="none"/>
    </fill>
    <fill>
      <patternFill patternType="gray125"/>
    </fill>
    <fill>
      <patternFill patternType="solid">
        <fgColor rgb="FFB7194A"/>
        <bgColor indexed="64"/>
      </patternFill>
    </fill>
    <fill>
      <patternFill patternType="solid">
        <fgColor rgb="FFB7194B"/>
        <bgColor indexed="64"/>
      </patternFill>
    </fill>
    <fill>
      <patternFill patternType="solid">
        <fgColor theme="0"/>
        <bgColor indexed="64"/>
      </patternFill>
    </fill>
    <fill>
      <patternFill patternType="solid">
        <fgColor rgb="FFB7194A"/>
        <bgColor rgb="FFB7194A"/>
      </patternFill>
    </fill>
    <fill>
      <patternFill patternType="solid">
        <fgColor rgb="FFBB0C4D"/>
        <bgColor indexed="64"/>
      </patternFill>
    </fill>
    <fill>
      <patternFill patternType="solid">
        <fgColor rgb="FFBB0C4D"/>
        <bgColor theme="4" tint="0.79998168889431442"/>
      </patternFill>
    </fill>
    <fill>
      <patternFill patternType="solid">
        <fgColor rgb="FFB7194A"/>
        <bgColor theme="4" tint="0.79998168889431442"/>
      </patternFill>
    </fill>
    <fill>
      <patternFill patternType="solid">
        <fgColor rgb="FFFFFF00"/>
        <bgColor indexed="64"/>
      </patternFill>
    </fill>
    <fill>
      <patternFill patternType="solid">
        <fgColor rgb="FFC02E58"/>
        <bgColor theme="4" tint="-0.249977111117893"/>
      </patternFill>
    </fill>
    <fill>
      <patternFill patternType="solid">
        <fgColor theme="0"/>
        <bgColor theme="4" tint="0.39997558519241921"/>
      </patternFill>
    </fill>
  </fills>
  <borders count="128">
    <border>
      <left/>
      <right/>
      <top/>
      <bottom/>
      <diagonal/>
    </border>
    <border>
      <left style="medium">
        <color rgb="FFBF0000"/>
      </left>
      <right style="medium">
        <color rgb="FFBF0000"/>
      </right>
      <top style="medium">
        <color rgb="FFBF0000"/>
      </top>
      <bottom style="medium">
        <color rgb="FFBF0000"/>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medium">
        <color rgb="FFB7194A"/>
      </left>
      <right style="medium">
        <color rgb="FFB7194A"/>
      </right>
      <top style="medium">
        <color rgb="FFB7194A"/>
      </top>
      <bottom style="medium">
        <color rgb="FFB7194A"/>
      </bottom>
      <diagonal/>
    </border>
    <border>
      <left style="medium">
        <color rgb="FFB7194A"/>
      </left>
      <right style="medium">
        <color rgb="FFB7194A"/>
      </right>
      <top style="medium">
        <color rgb="FFB7194A"/>
      </top>
      <bottom/>
      <diagonal/>
    </border>
    <border>
      <left style="medium">
        <color rgb="FFB7194A"/>
      </left>
      <right style="medium">
        <color rgb="FFB7194A"/>
      </right>
      <top/>
      <bottom style="medium">
        <color rgb="FFB7194A"/>
      </bottom>
      <diagonal/>
    </border>
    <border>
      <left/>
      <right style="medium">
        <color rgb="FFB7194A"/>
      </right>
      <top style="medium">
        <color rgb="FFB7194A"/>
      </top>
      <bottom style="medium">
        <color rgb="FFB7194A"/>
      </bottom>
      <diagonal/>
    </border>
    <border>
      <left/>
      <right style="medium">
        <color rgb="FFB7194A"/>
      </right>
      <top style="medium">
        <color rgb="FFB7194A"/>
      </top>
      <bottom/>
      <diagonal/>
    </border>
    <border>
      <left/>
      <right style="medium">
        <color rgb="FFB7194A"/>
      </right>
      <top/>
      <bottom style="medium">
        <color rgb="FFB7194A"/>
      </bottom>
      <diagonal/>
    </border>
    <border>
      <left/>
      <right/>
      <top style="medium">
        <color rgb="FFB7194A"/>
      </top>
      <bottom style="medium">
        <color rgb="FFB7194A"/>
      </bottom>
      <diagonal/>
    </border>
    <border>
      <left style="medium">
        <color rgb="FFB7194A"/>
      </left>
      <right/>
      <top style="medium">
        <color rgb="FFB7194A"/>
      </top>
      <bottom style="medium">
        <color rgb="FFB7194A"/>
      </bottom>
      <diagonal/>
    </border>
    <border>
      <left style="medium">
        <color rgb="FFB7194A"/>
      </left>
      <right/>
      <top/>
      <bottom style="medium">
        <color rgb="FFB7194A"/>
      </bottom>
      <diagonal/>
    </border>
    <border>
      <left style="medium">
        <color rgb="FFB7194A"/>
      </left>
      <right/>
      <top/>
      <bottom/>
      <diagonal/>
    </border>
    <border>
      <left style="medium">
        <color rgb="FFB7194A"/>
      </left>
      <right/>
      <top style="medium">
        <color rgb="FFB7194A"/>
      </top>
      <bottom/>
      <diagonal/>
    </border>
    <border>
      <left style="medium">
        <color rgb="FFB7194A"/>
      </left>
      <right style="medium">
        <color rgb="FFB7194A"/>
      </right>
      <top/>
      <bottom/>
      <diagonal/>
    </border>
    <border>
      <left/>
      <right style="medium">
        <color rgb="FFB7194A"/>
      </right>
      <top/>
      <bottom/>
      <diagonal/>
    </border>
    <border>
      <left style="thin">
        <color rgb="FFB7194B"/>
      </left>
      <right style="thin">
        <color rgb="FFB7194B"/>
      </right>
      <top style="thin">
        <color rgb="FFB7194B"/>
      </top>
      <bottom style="thin">
        <color rgb="FFB7194B"/>
      </bottom>
      <diagonal/>
    </border>
    <border>
      <left/>
      <right/>
      <top style="medium">
        <color rgb="FFB7194A"/>
      </top>
      <bottom/>
      <diagonal/>
    </border>
    <border>
      <left/>
      <right/>
      <top/>
      <bottom style="medium">
        <color rgb="FFB7194A"/>
      </bottom>
      <diagonal/>
    </border>
    <border>
      <left style="medium">
        <color rgb="FFB7194B"/>
      </left>
      <right style="medium">
        <color rgb="FFB7194B"/>
      </right>
      <top style="medium">
        <color rgb="FFB7194B"/>
      </top>
      <bottom/>
      <diagonal/>
    </border>
    <border>
      <left style="medium">
        <color rgb="FFB7194B"/>
      </left>
      <right style="medium">
        <color rgb="FFB7194B"/>
      </right>
      <top/>
      <bottom style="medium">
        <color rgb="FFB7194B"/>
      </bottom>
      <diagonal/>
    </border>
    <border>
      <left style="medium">
        <color rgb="FFB7194B"/>
      </left>
      <right style="medium">
        <color rgb="FFB7194B"/>
      </right>
      <top/>
      <bottom style="medium">
        <color rgb="FFB7194A"/>
      </bottom>
      <diagonal/>
    </border>
    <border>
      <left style="medium">
        <color rgb="FFB7194B"/>
      </left>
      <right style="medium">
        <color rgb="FFB7194B"/>
      </right>
      <top style="medium">
        <color rgb="FFB7194B"/>
      </top>
      <bottom style="medium">
        <color rgb="FFB7194B"/>
      </bottom>
      <diagonal/>
    </border>
    <border>
      <left style="medium">
        <color rgb="FFB7194A"/>
      </left>
      <right style="medium">
        <color rgb="FFB7194A"/>
      </right>
      <top style="medium">
        <color rgb="FFC00000"/>
      </top>
      <bottom style="medium">
        <color rgb="FFB7194A"/>
      </bottom>
      <diagonal/>
    </border>
    <border>
      <left/>
      <right/>
      <top style="medium">
        <color rgb="FFC00000"/>
      </top>
      <bottom/>
      <diagonal/>
    </border>
    <border>
      <left style="medium">
        <color rgb="FFB7194A"/>
      </left>
      <right style="medium">
        <color rgb="FFB7194A"/>
      </right>
      <top style="medium">
        <color rgb="FFB7194A"/>
      </top>
      <bottom style="medium">
        <color rgb="FFC00000"/>
      </bottom>
      <diagonal/>
    </border>
    <border>
      <left style="medium">
        <color rgb="FFC00000"/>
      </left>
      <right style="medium">
        <color rgb="FFB7194A"/>
      </right>
      <top style="medium">
        <color rgb="FFB7194A"/>
      </top>
      <bottom/>
      <diagonal/>
    </border>
    <border>
      <left/>
      <right style="medium">
        <color rgb="FFC00000"/>
      </right>
      <top style="medium">
        <color rgb="FFB7194A"/>
      </top>
      <bottom style="medium">
        <color rgb="FFB7194A"/>
      </bottom>
      <diagonal/>
    </border>
    <border>
      <left style="medium">
        <color rgb="FFC00000"/>
      </left>
      <right style="medium">
        <color rgb="FFC00000"/>
      </right>
      <top style="medium">
        <color rgb="FFC00000"/>
      </top>
      <bottom style="medium">
        <color rgb="FFC00000"/>
      </bottom>
      <diagonal/>
    </border>
    <border>
      <left style="medium">
        <color rgb="FFB8194B"/>
      </left>
      <right style="medium">
        <color rgb="FFB8194B"/>
      </right>
      <top style="medium">
        <color rgb="FFB8194B"/>
      </top>
      <bottom style="medium">
        <color rgb="FFB7194A"/>
      </bottom>
      <diagonal/>
    </border>
    <border>
      <left style="medium">
        <color rgb="FFB8194B"/>
      </left>
      <right style="medium">
        <color rgb="FFB8194B"/>
      </right>
      <top/>
      <bottom style="medium">
        <color rgb="FFB7194A"/>
      </bottom>
      <diagonal/>
    </border>
    <border>
      <left style="medium">
        <color rgb="FFB8194B"/>
      </left>
      <right style="medium">
        <color rgb="FFB8194B"/>
      </right>
      <top/>
      <bottom style="medium">
        <color rgb="FFB8194B"/>
      </bottom>
      <diagonal/>
    </border>
    <border>
      <left style="medium">
        <color rgb="FFB7194A"/>
      </left>
      <right style="medium">
        <color theme="0"/>
      </right>
      <top style="medium">
        <color rgb="FFB7194A"/>
      </top>
      <bottom/>
      <diagonal/>
    </border>
    <border>
      <left style="medium">
        <color rgb="FFB7194A"/>
      </left>
      <right style="medium">
        <color theme="0"/>
      </right>
      <top/>
      <bottom/>
      <diagonal/>
    </border>
    <border>
      <left style="medium">
        <color rgb="FFB7194A"/>
      </left>
      <right style="medium">
        <color theme="0"/>
      </right>
      <top/>
      <bottom style="medium">
        <color rgb="FFB7194A"/>
      </bottom>
      <diagonal/>
    </border>
    <border>
      <left style="medium">
        <color theme="0"/>
      </left>
      <right style="medium">
        <color theme="0"/>
      </right>
      <top style="medium">
        <color rgb="FFB7194A"/>
      </top>
      <bottom/>
      <diagonal/>
    </border>
    <border>
      <left style="medium">
        <color theme="0"/>
      </left>
      <right/>
      <top style="medium">
        <color rgb="FFB7194A"/>
      </top>
      <bottom style="medium">
        <color rgb="FFB7194A"/>
      </bottom>
      <diagonal/>
    </border>
    <border>
      <left style="medium">
        <color theme="0"/>
      </left>
      <right style="medium">
        <color theme="0"/>
      </right>
      <top/>
      <bottom style="medium">
        <color rgb="FFB7194A"/>
      </bottom>
      <diagonal/>
    </border>
    <border>
      <left style="medium">
        <color theme="0"/>
      </left>
      <right/>
      <top style="medium">
        <color rgb="FFB7194A"/>
      </top>
      <bottom/>
      <diagonal/>
    </border>
    <border>
      <left/>
      <right style="medium">
        <color theme="0"/>
      </right>
      <top style="medium">
        <color theme="0"/>
      </top>
      <bottom style="medium">
        <color theme="0"/>
      </bottom>
      <diagonal/>
    </border>
    <border>
      <left style="medium">
        <color theme="0"/>
      </left>
      <right style="medium">
        <color rgb="FFB7194A"/>
      </right>
      <top/>
      <bottom style="medium">
        <color rgb="FFB7194A"/>
      </bottom>
      <diagonal/>
    </border>
    <border>
      <left style="medium">
        <color rgb="FFB7194A"/>
      </left>
      <right style="medium">
        <color theme="0"/>
      </right>
      <top style="medium">
        <color theme="0"/>
      </top>
      <bottom style="medium">
        <color rgb="FFB7194A"/>
      </bottom>
      <diagonal/>
    </border>
    <border>
      <left style="medium">
        <color theme="0"/>
      </left>
      <right style="medium">
        <color rgb="FFB7194A"/>
      </right>
      <top style="medium">
        <color theme="0"/>
      </top>
      <bottom style="medium">
        <color rgb="FFB7194A"/>
      </bottom>
      <diagonal/>
    </border>
    <border>
      <left style="thin">
        <color theme="0"/>
      </left>
      <right style="thin">
        <color theme="0"/>
      </right>
      <top style="thin">
        <color theme="0"/>
      </top>
      <bottom style="thin">
        <color theme="0"/>
      </bottom>
      <diagonal/>
    </border>
    <border>
      <left style="thin">
        <color rgb="FF000000"/>
      </left>
      <right style="thin">
        <color rgb="FF000000"/>
      </right>
      <top style="thin">
        <color rgb="FF000000"/>
      </top>
      <bottom style="thin">
        <color rgb="FF000000"/>
      </bottom>
      <diagonal/>
    </border>
    <border>
      <left style="medium">
        <color rgb="FFBB0C4D"/>
      </left>
      <right style="medium">
        <color rgb="FFBB0C4D"/>
      </right>
      <top style="medium">
        <color rgb="FFBB0C4D"/>
      </top>
      <bottom style="medium">
        <color rgb="FFBB0C4D"/>
      </bottom>
      <diagonal/>
    </border>
    <border>
      <left/>
      <right/>
      <top style="medium">
        <color rgb="FFBB0C4D"/>
      </top>
      <bottom style="medium">
        <color rgb="FFBB0C4D"/>
      </bottom>
      <diagonal/>
    </border>
    <border>
      <left style="medium">
        <color rgb="FFBB0C4D"/>
      </left>
      <right style="medium">
        <color rgb="FFBB0C4D"/>
      </right>
      <top/>
      <bottom/>
      <diagonal/>
    </border>
    <border>
      <left/>
      <right/>
      <top/>
      <bottom style="medium">
        <color rgb="FFBB0C4D"/>
      </bottom>
      <diagonal/>
    </border>
    <border>
      <left style="medium">
        <color rgb="FFBB0C4D"/>
      </left>
      <right style="medium">
        <color rgb="FFBB0C4D"/>
      </right>
      <top/>
      <bottom style="medium">
        <color rgb="FFBB0C4D"/>
      </bottom>
      <diagonal/>
    </border>
    <border>
      <left style="medium">
        <color rgb="FFBB0C4D"/>
      </left>
      <right style="medium">
        <color rgb="FFBB0C4D"/>
      </right>
      <top style="medium">
        <color rgb="FFBB0C4D"/>
      </top>
      <bottom/>
      <diagonal/>
    </border>
    <border>
      <left style="medium">
        <color rgb="FFCC0066"/>
      </left>
      <right style="medium">
        <color rgb="FFCC0066"/>
      </right>
      <top style="medium">
        <color rgb="FFCC0066"/>
      </top>
      <bottom style="medium">
        <color rgb="FFCC0066"/>
      </bottom>
      <diagonal/>
    </border>
    <border>
      <left style="thin">
        <color rgb="FFC00000"/>
      </left>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thin">
        <color rgb="FFC00000"/>
      </right>
      <top style="thin">
        <color rgb="FFC00000"/>
      </top>
      <bottom/>
      <diagonal/>
    </border>
    <border>
      <left style="thin">
        <color rgb="FFCC0066"/>
      </left>
      <right/>
      <top/>
      <bottom style="thin">
        <color rgb="FFCC0066"/>
      </bottom>
      <diagonal/>
    </border>
    <border>
      <left/>
      <right style="thin">
        <color rgb="FFCC0066"/>
      </right>
      <top/>
      <bottom style="thin">
        <color rgb="FFCC0066"/>
      </bottom>
      <diagonal/>
    </border>
    <border>
      <left style="medium">
        <color theme="0"/>
      </left>
      <right style="medium">
        <color theme="0"/>
      </right>
      <top style="medium">
        <color theme="0"/>
      </top>
      <bottom style="medium">
        <color rgb="FFB7194A"/>
      </bottom>
      <diagonal/>
    </border>
    <border>
      <left style="medium">
        <color theme="0"/>
      </left>
      <right style="medium">
        <color rgb="FFB7194A"/>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rgb="FFB7194A"/>
      </left>
      <right style="medium">
        <color theme="0"/>
      </right>
      <top style="medium">
        <color theme="0"/>
      </top>
      <bottom style="medium">
        <color theme="0"/>
      </bottom>
      <diagonal/>
    </border>
    <border>
      <left style="medium">
        <color theme="0"/>
      </left>
      <right style="medium">
        <color rgb="FFB7194A"/>
      </right>
      <top style="medium">
        <color rgb="FFB7194A"/>
      </top>
      <bottom style="medium">
        <color theme="0"/>
      </bottom>
      <diagonal/>
    </border>
    <border>
      <left style="medium">
        <color theme="0"/>
      </left>
      <right style="medium">
        <color theme="0"/>
      </right>
      <top style="medium">
        <color rgb="FFB7194A"/>
      </top>
      <bottom style="medium">
        <color theme="0"/>
      </bottom>
      <diagonal/>
    </border>
    <border>
      <left style="medium">
        <color rgb="FFB7194A"/>
      </left>
      <right style="medium">
        <color theme="0"/>
      </right>
      <top style="medium">
        <color rgb="FFB7194A"/>
      </top>
      <bottom style="medium">
        <color theme="0"/>
      </bottom>
      <diagonal/>
    </border>
    <border>
      <left style="medium">
        <color theme="0"/>
      </left>
      <right style="medium">
        <color rgb="FFB7194A"/>
      </right>
      <top style="medium">
        <color rgb="FFB7194A"/>
      </top>
      <bottom style="medium">
        <color rgb="FFB7194A"/>
      </bottom>
      <diagonal/>
    </border>
    <border>
      <left style="medium">
        <color theme="0"/>
      </left>
      <right style="medium">
        <color theme="0"/>
      </right>
      <top style="medium">
        <color rgb="FFB7194A"/>
      </top>
      <bottom style="medium">
        <color rgb="FFB7194A"/>
      </bottom>
      <diagonal/>
    </border>
    <border>
      <left style="medium">
        <color rgb="FFB7194A"/>
      </left>
      <right style="medium">
        <color theme="0"/>
      </right>
      <top style="medium">
        <color rgb="FFB7194A"/>
      </top>
      <bottom style="medium">
        <color rgb="FFB7194A"/>
      </bottom>
      <diagonal/>
    </border>
    <border>
      <left style="medium">
        <color theme="0"/>
      </left>
      <right style="medium">
        <color theme="0"/>
      </right>
      <top style="medium">
        <color theme="0"/>
      </top>
      <bottom/>
      <diagonal/>
    </border>
    <border>
      <left style="medium">
        <color rgb="FFB7194A"/>
      </left>
      <right style="medium">
        <color rgb="FFB7194A"/>
      </right>
      <top style="medium">
        <color rgb="FFB7194A"/>
      </top>
      <bottom style="medium">
        <color theme="0"/>
      </bottom>
      <diagonal/>
    </border>
    <border>
      <left style="thin">
        <color theme="0"/>
      </left>
      <right style="thin">
        <color theme="0"/>
      </right>
      <top style="thin">
        <color theme="0"/>
      </top>
      <bottom style="thin">
        <color rgb="FFCC0066"/>
      </bottom>
      <diagonal/>
    </border>
    <border>
      <left style="thin">
        <color theme="0"/>
      </left>
      <right/>
      <top style="thin">
        <color theme="0"/>
      </top>
      <bottom style="thin">
        <color rgb="FFCC0066"/>
      </bottom>
      <diagonal/>
    </border>
    <border>
      <left style="thin">
        <color rgb="FFC00000"/>
      </left>
      <right style="thin">
        <color theme="0"/>
      </right>
      <top style="thin">
        <color rgb="FFC00000"/>
      </top>
      <bottom style="thin">
        <color rgb="FFC00000"/>
      </bottom>
      <diagonal/>
    </border>
    <border>
      <left style="thin">
        <color theme="0"/>
      </left>
      <right style="thin">
        <color rgb="FFC00000"/>
      </right>
      <top style="thin">
        <color rgb="FFC00000"/>
      </top>
      <bottom style="thin">
        <color rgb="FFC00000"/>
      </bottom>
      <diagonal/>
    </border>
    <border>
      <left/>
      <right style="thin">
        <color rgb="FFC00000"/>
      </right>
      <top style="thin">
        <color rgb="FFC00000"/>
      </top>
      <bottom/>
      <diagonal/>
    </border>
    <border>
      <left style="medium">
        <color theme="0"/>
      </left>
      <right/>
      <top/>
      <bottom style="medium">
        <color rgb="FFB7194A"/>
      </bottom>
      <diagonal/>
    </border>
    <border>
      <left style="medium">
        <color theme="0"/>
      </left>
      <right/>
      <top style="medium">
        <color rgb="FFB7194A"/>
      </top>
      <bottom style="medium">
        <color theme="0"/>
      </bottom>
      <diagonal/>
    </border>
    <border>
      <left/>
      <right/>
      <top style="medium">
        <color rgb="FFB7194A"/>
      </top>
      <bottom style="medium">
        <color theme="0"/>
      </bottom>
      <diagonal/>
    </border>
    <border>
      <left/>
      <right style="medium">
        <color theme="0"/>
      </right>
      <top style="medium">
        <color rgb="FFB7194A"/>
      </top>
      <bottom style="medium">
        <color theme="0"/>
      </bottom>
      <diagonal/>
    </border>
    <border>
      <left/>
      <right style="medium">
        <color theme="0"/>
      </right>
      <top style="medium">
        <color rgb="FFC00000"/>
      </top>
      <bottom style="medium">
        <color theme="0"/>
      </bottom>
      <diagonal/>
    </border>
    <border>
      <left style="medium">
        <color theme="0"/>
      </left>
      <right style="medium">
        <color theme="0"/>
      </right>
      <top style="medium">
        <color rgb="FFC00000"/>
      </top>
      <bottom style="medium">
        <color theme="0"/>
      </bottom>
      <diagonal/>
    </border>
    <border>
      <left style="medium">
        <color theme="0"/>
      </left>
      <right style="medium">
        <color rgb="FFC00000"/>
      </right>
      <top style="medium">
        <color rgb="FFC0000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style="medium">
        <color theme="0"/>
      </left>
      <right style="medium">
        <color theme="0"/>
      </right>
      <top/>
      <bottom/>
      <diagonal/>
    </border>
    <border>
      <left style="medium">
        <color theme="0"/>
      </left>
      <right style="medium">
        <color rgb="FFC00000"/>
      </right>
      <top style="medium">
        <color theme="0"/>
      </top>
      <bottom style="medium">
        <color theme="0"/>
      </bottom>
      <diagonal/>
    </border>
    <border>
      <left/>
      <right style="medium">
        <color theme="0"/>
      </right>
      <top style="medium">
        <color theme="0"/>
      </top>
      <bottom style="medium">
        <color rgb="FFC00000"/>
      </bottom>
      <diagonal/>
    </border>
    <border>
      <left style="medium">
        <color theme="0"/>
      </left>
      <right style="medium">
        <color theme="0"/>
      </right>
      <top style="medium">
        <color theme="0"/>
      </top>
      <bottom style="medium">
        <color rgb="FFC00000"/>
      </bottom>
      <diagonal/>
    </border>
    <border>
      <left style="medium">
        <color theme="0"/>
      </left>
      <right style="medium">
        <color rgb="FFC00000"/>
      </right>
      <top style="medium">
        <color theme="0"/>
      </top>
      <bottom style="medium">
        <color rgb="FFC00000"/>
      </bottom>
      <diagonal/>
    </border>
    <border>
      <left/>
      <right/>
      <top style="thin">
        <color theme="0"/>
      </top>
      <bottom style="thin">
        <color theme="0"/>
      </bottom>
      <diagonal/>
    </border>
    <border>
      <left style="thin">
        <color rgb="FFCC0066"/>
      </left>
      <right/>
      <top style="thin">
        <color theme="0"/>
      </top>
      <bottom style="thin">
        <color theme="0"/>
      </bottom>
      <diagonal/>
    </border>
    <border>
      <left/>
      <right style="thin">
        <color rgb="FFCC0066"/>
      </right>
      <top style="thin">
        <color theme="0"/>
      </top>
      <bottom style="thin">
        <color theme="0"/>
      </bottom>
      <diagonal/>
    </border>
    <border>
      <left style="thin">
        <color rgb="FFCC0066"/>
      </left>
      <right/>
      <top style="thin">
        <color rgb="FFCC0066"/>
      </top>
      <bottom style="thin">
        <color theme="0"/>
      </bottom>
      <diagonal/>
    </border>
    <border>
      <left/>
      <right/>
      <top style="thin">
        <color rgb="FFCC0066"/>
      </top>
      <bottom style="thin">
        <color theme="0"/>
      </bottom>
      <diagonal/>
    </border>
    <border>
      <left/>
      <right style="thin">
        <color rgb="FFCC0066"/>
      </right>
      <top style="thin">
        <color rgb="FFCC0066"/>
      </top>
      <bottom style="thin">
        <color theme="0"/>
      </bottom>
      <diagonal/>
    </border>
    <border>
      <left style="medium">
        <color rgb="FFB7194A"/>
      </left>
      <right style="thin">
        <color theme="0"/>
      </right>
      <top style="thin">
        <color rgb="FFC00000"/>
      </top>
      <bottom style="medium">
        <color rgb="FFB7194A"/>
      </bottom>
      <diagonal/>
    </border>
    <border>
      <left style="thin">
        <color theme="0"/>
      </left>
      <right style="thin">
        <color rgb="FFC00000"/>
      </right>
      <top style="thin">
        <color rgb="FFC00000"/>
      </top>
      <bottom style="thin">
        <color theme="0"/>
      </bottom>
      <diagonal/>
    </border>
    <border>
      <left style="thin">
        <color rgb="FFC00000"/>
      </left>
      <right style="thin">
        <color rgb="FFC00000"/>
      </right>
      <top style="thin">
        <color rgb="FFC00000"/>
      </top>
      <bottom style="thin">
        <color theme="0"/>
      </bottom>
      <diagonal/>
    </border>
    <border>
      <left style="thin">
        <color rgb="FFC00000"/>
      </left>
      <right style="thin">
        <color theme="0"/>
      </right>
      <top style="thin">
        <color rgb="FFC00000"/>
      </top>
      <bottom style="thin">
        <color theme="0"/>
      </bottom>
      <diagonal/>
    </border>
    <border>
      <left style="thin">
        <color theme="0"/>
      </left>
      <right style="medium">
        <color rgb="FFB7194A"/>
      </right>
      <top style="thin">
        <color theme="0"/>
      </top>
      <bottom style="medium">
        <color rgb="FFB7194A"/>
      </bottom>
      <diagonal/>
    </border>
    <border>
      <left style="thin">
        <color theme="0"/>
      </left>
      <right/>
      <top/>
      <bottom style="medium">
        <color rgb="FFB7194A"/>
      </bottom>
      <diagonal/>
    </border>
    <border>
      <left style="thin">
        <color theme="0"/>
      </left>
      <right/>
      <top style="thin">
        <color theme="0"/>
      </top>
      <bottom style="medium">
        <color rgb="FFB7194A"/>
      </bottom>
      <diagonal/>
    </border>
    <border>
      <left/>
      <right style="thin">
        <color rgb="FFC00000"/>
      </right>
      <top style="thin">
        <color theme="0"/>
      </top>
      <bottom/>
      <diagonal/>
    </border>
    <border>
      <left style="thin">
        <color theme="0"/>
      </left>
      <right style="thin">
        <color rgb="FFC00000"/>
      </right>
      <top style="thin">
        <color theme="0"/>
      </top>
      <bottom style="thin">
        <color theme="0"/>
      </bottom>
      <diagonal/>
    </border>
    <border>
      <left style="thin">
        <color rgb="FFC00000"/>
      </left>
      <right style="thin">
        <color rgb="FFC00000"/>
      </right>
      <top style="thin">
        <color theme="0"/>
      </top>
      <bottom style="thin">
        <color theme="0"/>
      </bottom>
      <diagonal/>
    </border>
    <border>
      <left style="thin">
        <color rgb="FFC00000"/>
      </left>
      <right style="thin">
        <color theme="0"/>
      </right>
      <top style="thin">
        <color theme="0"/>
      </top>
      <bottom style="thin">
        <color theme="0"/>
      </bottom>
      <diagonal/>
    </border>
    <border>
      <left style="thin">
        <color rgb="FFC00000"/>
      </left>
      <right style="thin">
        <color rgb="FFC00000"/>
      </right>
      <top style="thin">
        <color theme="0"/>
      </top>
      <bottom/>
      <diagonal/>
    </border>
    <border>
      <left style="thin">
        <color theme="0"/>
      </left>
      <right style="thin">
        <color theme="0"/>
      </right>
      <top style="thin">
        <color theme="0"/>
      </top>
      <bottom style="medium">
        <color rgb="FFB7194A"/>
      </bottom>
      <diagonal/>
    </border>
    <border>
      <left style="medium">
        <color rgb="FFB8194B"/>
      </left>
      <right style="medium">
        <color rgb="FFB8194B"/>
      </right>
      <top/>
      <bottom/>
      <diagonal/>
    </border>
    <border>
      <left style="medium">
        <color rgb="FFB8194B"/>
      </left>
      <right style="medium">
        <color rgb="FFB8194B"/>
      </right>
      <top style="medium">
        <color rgb="FFB8194B"/>
      </top>
      <bottom style="medium">
        <color rgb="FFB8194B"/>
      </bottom>
      <diagonal/>
    </border>
    <border>
      <left/>
      <right style="medium">
        <color rgb="FFB7194A"/>
      </right>
      <top style="medium">
        <color rgb="FFB8194B"/>
      </top>
      <bottom style="medium">
        <color rgb="FFB7194A"/>
      </bottom>
      <diagonal/>
    </border>
    <border>
      <left style="medium">
        <color rgb="FFC00000"/>
      </left>
      <right style="medium">
        <color rgb="FFC00000"/>
      </right>
      <top/>
      <bottom style="medium">
        <color rgb="FFC00000"/>
      </bottom>
      <diagonal/>
    </border>
    <border>
      <left/>
      <right style="medium">
        <color indexed="64"/>
      </right>
      <top/>
      <bottom style="medium">
        <color indexed="64"/>
      </bottom>
      <diagonal/>
    </border>
    <border>
      <left/>
      <right style="medium">
        <color rgb="FFB7194A"/>
      </right>
      <top style="medium">
        <color rgb="FFB7194A"/>
      </top>
      <bottom style="medium">
        <color rgb="FFC00000"/>
      </bottom>
      <diagonal/>
    </border>
    <border>
      <left style="medium">
        <color rgb="FFB7194A"/>
      </left>
      <right style="medium">
        <color rgb="FFC00000"/>
      </right>
      <top/>
      <bottom style="medium">
        <color rgb="FFB7194A"/>
      </bottom>
      <diagonal/>
    </border>
    <border>
      <left/>
      <right style="medium">
        <color rgb="FFC00000"/>
      </right>
      <top/>
      <bottom style="medium">
        <color rgb="FFC00000"/>
      </bottom>
      <diagonal/>
    </border>
    <border>
      <left style="medium">
        <color rgb="FFC00000"/>
      </left>
      <right style="medium">
        <color rgb="FFB7194A"/>
      </right>
      <top style="medium">
        <color rgb="FFB7194A"/>
      </top>
      <bottom style="medium">
        <color rgb="FFB7194A"/>
      </bottom>
      <diagonal/>
    </border>
  </borders>
  <cellStyleXfs count="12">
    <xf numFmtId="0" fontId="0" fillId="0" borderId="0"/>
    <xf numFmtId="9" fontId="1" fillId="0" borderId="0" applyFont="0" applyFill="0" applyBorder="0" applyAlignment="0" applyProtection="0"/>
    <xf numFmtId="0" fontId="2" fillId="0" borderId="0"/>
    <xf numFmtId="0" fontId="2" fillId="0" borderId="0"/>
    <xf numFmtId="0" fontId="3" fillId="0" borderId="0"/>
    <xf numFmtId="9" fontId="2" fillId="0" borderId="0" applyFont="0" applyFill="0" applyBorder="0" applyAlignment="0" applyProtection="0"/>
    <xf numFmtId="0" fontId="21" fillId="0" borderId="0" applyNumberFormat="0" applyFill="0" applyBorder="0" applyAlignment="0" applyProtection="0"/>
    <xf numFmtId="0" fontId="4" fillId="0" borderId="0"/>
    <xf numFmtId="0" fontId="5" fillId="0" borderId="0"/>
    <xf numFmtId="0" fontId="22" fillId="0" borderId="0" applyNumberFormat="0" applyFill="0" applyBorder="0" applyAlignment="0" applyProtection="0"/>
    <xf numFmtId="0" fontId="42" fillId="0" borderId="0"/>
    <xf numFmtId="43" fontId="1" fillId="0" borderId="0" applyFont="0" applyFill="0" applyBorder="0" applyAlignment="0" applyProtection="0"/>
  </cellStyleXfs>
  <cellXfs count="1111">
    <xf numFmtId="0" fontId="0" fillId="0" borderId="0" xfId="0"/>
    <xf numFmtId="0" fontId="8" fillId="0" borderId="0" xfId="2" applyFont="1"/>
    <xf numFmtId="0" fontId="11" fillId="0" borderId="0" xfId="2" applyFont="1"/>
    <xf numFmtId="0" fontId="12" fillId="0" borderId="0" xfId="0" applyFont="1"/>
    <xf numFmtId="0" fontId="7" fillId="0" borderId="0" xfId="0" applyFont="1" applyAlignment="1">
      <alignment horizontal="left" vertical="center"/>
    </xf>
    <xf numFmtId="0" fontId="15" fillId="0" borderId="0" xfId="0" applyFont="1"/>
    <xf numFmtId="0" fontId="16" fillId="0" borderId="0" xfId="0" applyFont="1" applyAlignment="1">
      <alignment horizontal="left" vertical="center"/>
    </xf>
    <xf numFmtId="165" fontId="12" fillId="0" borderId="0" xfId="1" applyNumberFormat="1" applyFont="1"/>
    <xf numFmtId="9" fontId="12" fillId="0" borderId="0" xfId="1" applyFont="1"/>
    <xf numFmtId="0" fontId="16" fillId="0" borderId="0" xfId="0" applyFont="1"/>
    <xf numFmtId="0" fontId="16" fillId="0" borderId="2" xfId="0" applyFont="1" applyBorder="1"/>
    <xf numFmtId="0" fontId="12" fillId="0" borderId="2" xfId="0" applyFont="1" applyBorder="1"/>
    <xf numFmtId="3" fontId="12" fillId="0" borderId="0" xfId="0" applyNumberFormat="1" applyFont="1"/>
    <xf numFmtId="3" fontId="12" fillId="0" borderId="2" xfId="0" applyNumberFormat="1" applyFont="1" applyBorder="1"/>
    <xf numFmtId="0" fontId="16" fillId="0" borderId="0" xfId="0" applyFont="1" applyAlignment="1">
      <alignment horizontal="center" vertical="center"/>
    </xf>
    <xf numFmtId="0" fontId="16" fillId="0" borderId="2" xfId="0" applyFont="1" applyBorder="1" applyAlignment="1">
      <alignment wrapText="1"/>
    </xf>
    <xf numFmtId="0" fontId="12" fillId="0" borderId="0" xfId="0" applyFont="1" applyAlignment="1">
      <alignment wrapText="1"/>
    </xf>
    <xf numFmtId="0" fontId="9" fillId="0" borderId="0" xfId="0" applyFont="1"/>
    <xf numFmtId="165" fontId="12" fillId="0" borderId="2" xfId="1" applyNumberFormat="1" applyFont="1" applyBorder="1"/>
    <xf numFmtId="3" fontId="8" fillId="0" borderId="0" xfId="1" applyNumberFormat="1" applyFont="1"/>
    <xf numFmtId="0" fontId="9" fillId="0" borderId="2" xfId="0" applyFont="1" applyBorder="1" applyAlignment="1">
      <alignment horizontal="center"/>
    </xf>
    <xf numFmtId="0" fontId="8" fillId="0" borderId="0" xfId="0" applyFont="1"/>
    <xf numFmtId="0" fontId="9" fillId="0" borderId="0" xfId="0" applyFont="1" applyAlignment="1">
      <alignment horizontal="left"/>
    </xf>
    <xf numFmtId="3" fontId="8" fillId="0" borderId="0" xfId="0" applyNumberFormat="1" applyFont="1"/>
    <xf numFmtId="0" fontId="16" fillId="0" borderId="0" xfId="0" applyFont="1" applyAlignment="1">
      <alignment horizontal="left"/>
    </xf>
    <xf numFmtId="0" fontId="8" fillId="0" borderId="2" xfId="0" applyFont="1" applyBorder="1"/>
    <xf numFmtId="0" fontId="9" fillId="0" borderId="2" xfId="0" applyFont="1" applyBorder="1"/>
    <xf numFmtId="0" fontId="20" fillId="0" borderId="0" xfId="0" applyFont="1" applyAlignment="1">
      <alignment horizontal="left"/>
    </xf>
    <xf numFmtId="0" fontId="10" fillId="0" borderId="0" xfId="0" applyFont="1"/>
    <xf numFmtId="0" fontId="13" fillId="2" borderId="1" xfId="0" applyFont="1" applyFill="1" applyBorder="1" applyAlignment="1">
      <alignment horizontal="center" vertical="center" wrapText="1"/>
    </xf>
    <xf numFmtId="0" fontId="16" fillId="0" borderId="2" xfId="0" applyFont="1" applyBorder="1" applyAlignment="1">
      <alignment horizontal="center"/>
    </xf>
    <xf numFmtId="0" fontId="12" fillId="0" borderId="0" xfId="0" applyFont="1" applyAlignment="1">
      <alignment horizontal="left"/>
    </xf>
    <xf numFmtId="0" fontId="13" fillId="2" borderId="20" xfId="0" applyFont="1" applyFill="1" applyBorder="1" applyAlignment="1">
      <alignment horizontal="center" vertical="center" wrapText="1"/>
    </xf>
    <xf numFmtId="3" fontId="12" fillId="0" borderId="20" xfId="0" applyNumberFormat="1" applyFont="1" applyBorder="1" applyAlignment="1">
      <alignment horizontal="center" vertical="center" wrapText="1"/>
    </xf>
    <xf numFmtId="10" fontId="12" fillId="0" borderId="20" xfId="0" applyNumberFormat="1" applyFont="1" applyBorder="1" applyAlignment="1">
      <alignment horizontal="center" vertical="center" wrapText="1"/>
    </xf>
    <xf numFmtId="0" fontId="12" fillId="0" borderId="20" xfId="0" applyFont="1" applyBorder="1" applyAlignment="1">
      <alignment horizontal="center" vertical="center" wrapText="1"/>
    </xf>
    <xf numFmtId="0" fontId="13" fillId="2" borderId="17" xfId="0" applyFont="1" applyFill="1" applyBorder="1" applyAlignment="1">
      <alignment horizontal="center" vertical="center" wrapText="1"/>
    </xf>
    <xf numFmtId="0" fontId="13" fillId="2" borderId="15" xfId="0" applyFont="1" applyFill="1" applyBorder="1" applyAlignment="1">
      <alignment horizontal="center" vertical="center"/>
    </xf>
    <xf numFmtId="0" fontId="24" fillId="0" borderId="20" xfId="0" applyFont="1" applyBorder="1" applyAlignment="1">
      <alignment horizontal="center" vertical="center"/>
    </xf>
    <xf numFmtId="3" fontId="25" fillId="0" borderId="20" xfId="0" applyNumberFormat="1" applyFont="1" applyBorder="1" applyAlignment="1">
      <alignment horizontal="center" vertical="center"/>
    </xf>
    <xf numFmtId="0" fontId="13" fillId="2" borderId="20" xfId="0" applyFont="1" applyFill="1" applyBorder="1" applyAlignment="1">
      <alignment horizontal="center" vertical="center"/>
    </xf>
    <xf numFmtId="0" fontId="14" fillId="0" borderId="17" xfId="0" applyFont="1" applyBorder="1" applyAlignment="1">
      <alignment horizontal="left" vertical="center"/>
    </xf>
    <xf numFmtId="0" fontId="13" fillId="2" borderId="18" xfId="0" applyFont="1" applyFill="1" applyBorder="1" applyAlignment="1">
      <alignment horizontal="center" vertical="center" wrapText="1"/>
    </xf>
    <xf numFmtId="0" fontId="12" fillId="0" borderId="17" xfId="0" applyFont="1" applyBorder="1" applyAlignment="1">
      <alignment horizontal="justify" vertical="center"/>
    </xf>
    <xf numFmtId="0" fontId="16" fillId="0" borderId="17" xfId="0" applyFont="1" applyBorder="1" applyAlignment="1">
      <alignment horizontal="justify" vertical="center"/>
    </xf>
    <xf numFmtId="0" fontId="12" fillId="2" borderId="15" xfId="0" applyFont="1" applyFill="1" applyBorder="1" applyAlignment="1">
      <alignment vertical="center"/>
    </xf>
    <xf numFmtId="0" fontId="13" fillId="2" borderId="18" xfId="0" applyFont="1" applyFill="1" applyBorder="1" applyAlignment="1">
      <alignment horizontal="center" vertical="center"/>
    </xf>
    <xf numFmtId="0" fontId="13" fillId="2" borderId="17" xfId="0" applyFont="1" applyFill="1" applyBorder="1" applyAlignment="1">
      <alignment horizontal="center" vertical="center"/>
    </xf>
    <xf numFmtId="0" fontId="13" fillId="2" borderId="15" xfId="0" applyFont="1" applyFill="1" applyBorder="1" applyAlignment="1">
      <alignment horizontal="center" vertical="center" wrapText="1"/>
    </xf>
    <xf numFmtId="0" fontId="14" fillId="0" borderId="20" xfId="0" applyFont="1" applyBorder="1" applyAlignment="1">
      <alignment horizontal="center" vertical="center"/>
    </xf>
    <xf numFmtId="0" fontId="14" fillId="0" borderId="20" xfId="0" applyFont="1" applyBorder="1" applyAlignment="1">
      <alignment horizontal="center" vertical="center" wrapText="1"/>
    </xf>
    <xf numFmtId="3" fontId="12" fillId="0" borderId="2" xfId="0" applyNumberFormat="1" applyFont="1" applyBorder="1" applyAlignment="1">
      <alignment horizontal="center"/>
    </xf>
    <xf numFmtId="0" fontId="12" fillId="0" borderId="8" xfId="0" applyFont="1" applyBorder="1"/>
    <xf numFmtId="0" fontId="16" fillId="0" borderId="9" xfId="0" applyFont="1" applyBorder="1"/>
    <xf numFmtId="0" fontId="16" fillId="0" borderId="5" xfId="0" applyFont="1" applyBorder="1"/>
    <xf numFmtId="0" fontId="12" fillId="0" borderId="0" xfId="0" applyFont="1" applyAlignment="1">
      <alignment vertical="center" wrapText="1"/>
    </xf>
    <xf numFmtId="8" fontId="12" fillId="0" borderId="0" xfId="0" applyNumberFormat="1" applyFont="1"/>
    <xf numFmtId="0" fontId="13" fillId="2" borderId="27" xfId="0" applyFont="1" applyFill="1" applyBorder="1" applyAlignment="1">
      <alignment horizontal="center" vertical="center" wrapText="1"/>
    </xf>
    <xf numFmtId="0" fontId="13" fillId="3" borderId="28" xfId="0" applyFont="1" applyFill="1" applyBorder="1" applyAlignment="1">
      <alignment horizontal="center" vertical="center"/>
    </xf>
    <xf numFmtId="0" fontId="13" fillId="3" borderId="28" xfId="0" applyFont="1" applyFill="1" applyBorder="1" applyAlignment="1">
      <alignment horizontal="center" vertical="center" wrapText="1"/>
    </xf>
    <xf numFmtId="0" fontId="12" fillId="0" borderId="17" xfId="0" applyFont="1" applyBorder="1" applyAlignment="1">
      <alignment horizontal="left" vertical="center" wrapText="1"/>
    </xf>
    <xf numFmtId="0" fontId="13" fillId="2" borderId="15" xfId="0" applyFont="1" applyFill="1" applyBorder="1" applyAlignment="1">
      <alignment horizontal="justify" vertical="center" wrapText="1"/>
    </xf>
    <xf numFmtId="0" fontId="20" fillId="0" borderId="0" xfId="0" applyFont="1" applyAlignment="1">
      <alignment horizontal="justify" vertical="center"/>
    </xf>
    <xf numFmtId="0" fontId="12" fillId="0" borderId="6" xfId="0" applyFont="1" applyBorder="1"/>
    <xf numFmtId="0" fontId="12" fillId="0" borderId="7" xfId="0" applyFont="1" applyBorder="1"/>
    <xf numFmtId="0" fontId="8" fillId="0" borderId="2" xfId="0" applyFont="1" applyBorder="1" applyAlignment="1">
      <alignment vertical="center" wrapText="1"/>
    </xf>
    <xf numFmtId="0" fontId="9" fillId="0" borderId="2" xfId="0" applyFont="1" applyBorder="1" applyAlignment="1">
      <alignment horizontal="center" vertical="center" wrapText="1"/>
    </xf>
    <xf numFmtId="0" fontId="12" fillId="0" borderId="0" xfId="0" applyFont="1" applyAlignment="1">
      <alignment horizontal="justify" vertical="center" wrapText="1"/>
    </xf>
    <xf numFmtId="0" fontId="26" fillId="2" borderId="20" xfId="0" applyFont="1" applyFill="1" applyBorder="1" applyAlignment="1">
      <alignment horizontal="center" vertical="center" wrapText="1"/>
    </xf>
    <xf numFmtId="0" fontId="12" fillId="2" borderId="15" xfId="0" applyFont="1" applyFill="1" applyBorder="1" applyAlignment="1">
      <alignment vertical="center" wrapText="1"/>
    </xf>
    <xf numFmtId="0" fontId="8" fillId="0" borderId="0" xfId="2" applyFont="1" applyAlignment="1">
      <alignment horizontal="center" wrapText="1"/>
    </xf>
    <xf numFmtId="0" fontId="8" fillId="0" borderId="0" xfId="2" applyFont="1" applyAlignment="1">
      <alignment horizontal="left"/>
    </xf>
    <xf numFmtId="3" fontId="8" fillId="0" borderId="0" xfId="2" applyNumberFormat="1" applyFont="1" applyAlignment="1">
      <alignment horizontal="center" wrapText="1"/>
    </xf>
    <xf numFmtId="3" fontId="9" fillId="0" borderId="0" xfId="2" applyNumberFormat="1" applyFont="1"/>
    <xf numFmtId="0" fontId="9" fillId="0" borderId="0" xfId="2" applyFont="1" applyAlignment="1">
      <alignment horizontal="left"/>
    </xf>
    <xf numFmtId="3" fontId="9" fillId="0" borderId="0" xfId="2" applyNumberFormat="1" applyFont="1" applyAlignment="1">
      <alignment horizontal="right"/>
    </xf>
    <xf numFmtId="3" fontId="8" fillId="0" borderId="0" xfId="2" applyNumberFormat="1" applyFont="1" applyAlignment="1">
      <alignment horizontal="left"/>
    </xf>
    <xf numFmtId="3" fontId="8" fillId="0" borderId="0" xfId="7" applyNumberFormat="1" applyFont="1" applyAlignment="1">
      <alignment wrapText="1"/>
    </xf>
    <xf numFmtId="3" fontId="8" fillId="0" borderId="2" xfId="7" applyNumberFormat="1" applyFont="1" applyBorder="1" applyAlignment="1">
      <alignment wrapText="1"/>
    </xf>
    <xf numFmtId="0" fontId="8" fillId="0" borderId="2" xfId="0" applyFont="1" applyBorder="1" applyAlignment="1">
      <alignment horizontal="center" vertical="center"/>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3" fontId="12" fillId="0" borderId="2" xfId="0" applyNumberFormat="1" applyFont="1" applyBorder="1" applyAlignment="1">
      <alignment horizontal="center" vertical="center"/>
    </xf>
    <xf numFmtId="0" fontId="12" fillId="0" borderId="0" xfId="0" applyFont="1" applyAlignment="1">
      <alignment horizontal="justify" vertical="center"/>
    </xf>
    <xf numFmtId="0" fontId="28" fillId="0" borderId="0" xfId="0" applyFont="1" applyAlignment="1">
      <alignment horizontal="left" vertical="center" readingOrder="1"/>
    </xf>
    <xf numFmtId="0" fontId="9" fillId="0" borderId="2" xfId="0" applyFont="1" applyBorder="1" applyAlignment="1">
      <alignment horizontal="center" vertical="center"/>
    </xf>
    <xf numFmtId="3"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3" fontId="8" fillId="0" borderId="2" xfId="0" applyNumberFormat="1" applyFont="1" applyBorder="1" applyAlignment="1">
      <alignment horizontal="center"/>
    </xf>
    <xf numFmtId="0" fontId="12" fillId="0" borderId="2" xfId="0" applyFont="1" applyBorder="1" applyAlignment="1">
      <alignment horizontal="center" vertical="center"/>
    </xf>
    <xf numFmtId="0" fontId="12" fillId="0" borderId="0" xfId="0" applyFont="1" applyAlignment="1">
      <alignment horizontal="center"/>
    </xf>
    <xf numFmtId="3" fontId="8" fillId="0" borderId="2" xfId="0" applyNumberFormat="1" applyFont="1" applyBorder="1" applyAlignment="1">
      <alignment horizontal="center" vertical="center"/>
    </xf>
    <xf numFmtId="0" fontId="7" fillId="0" borderId="20" xfId="0" applyFont="1" applyBorder="1" applyAlignment="1">
      <alignment horizontal="center" vertical="center"/>
    </xf>
    <xf numFmtId="0" fontId="14" fillId="0" borderId="22" xfId="0" applyFont="1" applyBorder="1" applyAlignment="1">
      <alignment vertical="center"/>
    </xf>
    <xf numFmtId="0" fontId="9" fillId="0" borderId="0" xfId="2" applyFont="1"/>
    <xf numFmtId="0" fontId="9" fillId="0" borderId="4" xfId="2" applyFont="1" applyBorder="1" applyAlignment="1">
      <alignment wrapText="1"/>
    </xf>
    <xf numFmtId="0" fontId="9" fillId="0" borderId="3" xfId="2" applyFont="1" applyBorder="1"/>
    <xf numFmtId="4" fontId="8" fillId="0" borderId="0" xfId="2" applyNumberFormat="1" applyFont="1"/>
    <xf numFmtId="0" fontId="8" fillId="0" borderId="0" xfId="2" applyFont="1" applyAlignment="1">
      <alignment wrapText="1"/>
    </xf>
    <xf numFmtId="0" fontId="8" fillId="0" borderId="3" xfId="2" applyFont="1" applyBorder="1"/>
    <xf numFmtId="0" fontId="8" fillId="0" borderId="12" xfId="2" applyFont="1" applyBorder="1"/>
    <xf numFmtId="0" fontId="8" fillId="0" borderId="2" xfId="2" applyFont="1" applyBorder="1"/>
    <xf numFmtId="0" fontId="8" fillId="0" borderId="14" xfId="2" applyFont="1" applyBorder="1"/>
    <xf numFmtId="0" fontId="8" fillId="0" borderId="10" xfId="2" applyFont="1" applyBorder="1"/>
    <xf numFmtId="0" fontId="10" fillId="0" borderId="0" xfId="2" applyFont="1"/>
    <xf numFmtId="165" fontId="12" fillId="0" borderId="0" xfId="0" applyNumberFormat="1" applyFont="1"/>
    <xf numFmtId="0" fontId="9" fillId="0" borderId="3" xfId="2" applyFont="1" applyBorder="1" applyAlignment="1">
      <alignment horizontal="center" wrapText="1"/>
    </xf>
    <xf numFmtId="164" fontId="8" fillId="0" borderId="3" xfId="2" applyNumberFormat="1" applyFont="1" applyBorder="1" applyAlignment="1">
      <alignment horizontal="center"/>
    </xf>
    <xf numFmtId="164" fontId="8" fillId="0" borderId="12" xfId="2" applyNumberFormat="1" applyFont="1" applyBorder="1" applyAlignment="1">
      <alignment horizontal="center"/>
    </xf>
    <xf numFmtId="164" fontId="8" fillId="0" borderId="2" xfId="2" applyNumberFormat="1" applyFont="1" applyBorder="1" applyAlignment="1">
      <alignment horizontal="center"/>
    </xf>
    <xf numFmtId="164" fontId="8" fillId="0" borderId="11" xfId="2" applyNumberFormat="1" applyFont="1" applyBorder="1" applyAlignment="1">
      <alignment horizontal="center"/>
    </xf>
    <xf numFmtId="164" fontId="8" fillId="0" borderId="13" xfId="2" applyNumberFormat="1" applyFont="1" applyBorder="1" applyAlignment="1">
      <alignment horizontal="center"/>
    </xf>
    <xf numFmtId="165" fontId="8" fillId="0" borderId="2" xfId="2" applyNumberFormat="1" applyFont="1" applyBorder="1" applyAlignment="1">
      <alignment horizontal="center"/>
    </xf>
    <xf numFmtId="0" fontId="9" fillId="0" borderId="2" xfId="0" applyFont="1" applyBorder="1" applyAlignment="1">
      <alignment horizontal="center" wrapText="1"/>
    </xf>
    <xf numFmtId="0" fontId="9" fillId="0" borderId="0" xfId="4" applyFont="1"/>
    <xf numFmtId="0" fontId="8" fillId="0" borderId="0" xfId="4" applyFont="1"/>
    <xf numFmtId="0" fontId="12" fillId="0" borderId="0" xfId="0" applyFont="1" applyAlignment="1">
      <alignment vertical="center"/>
    </xf>
    <xf numFmtId="0" fontId="10" fillId="0" borderId="0" xfId="4" applyFont="1"/>
    <xf numFmtId="0" fontId="8" fillId="0" borderId="0" xfId="4" applyFont="1" applyAlignment="1">
      <alignment wrapText="1"/>
    </xf>
    <xf numFmtId="166" fontId="8" fillId="0" borderId="2" xfId="2" applyNumberFormat="1" applyFont="1" applyBorder="1"/>
    <xf numFmtId="0" fontId="9" fillId="0" borderId="2" xfId="2" applyFont="1" applyBorder="1" applyAlignment="1">
      <alignment horizontal="center"/>
    </xf>
    <xf numFmtId="0" fontId="15" fillId="0" borderId="0" xfId="0" applyFont="1" applyAlignment="1">
      <alignment horizontal="left"/>
    </xf>
    <xf numFmtId="0" fontId="10" fillId="0" borderId="0" xfId="0" applyFont="1" applyAlignment="1">
      <alignment horizontal="left" vertical="center"/>
    </xf>
    <xf numFmtId="0" fontId="20"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center" vertical="center" wrapText="1"/>
    </xf>
    <xf numFmtId="0" fontId="15" fillId="0" borderId="0" xfId="0" applyFont="1" applyAlignment="1">
      <alignment horizontal="left" vertical="center"/>
    </xf>
    <xf numFmtId="0" fontId="12" fillId="0" borderId="17" xfId="0" applyFont="1" applyBorder="1" applyAlignment="1">
      <alignment horizontal="left" vertical="center"/>
    </xf>
    <xf numFmtId="0" fontId="12" fillId="0" borderId="0" xfId="0" applyFont="1" applyAlignment="1">
      <alignment horizontal="right"/>
    </xf>
    <xf numFmtId="3" fontId="14" fillId="0" borderId="20" xfId="0" applyNumberFormat="1" applyFont="1" applyBorder="1" applyAlignment="1">
      <alignment horizontal="center" vertical="center"/>
    </xf>
    <xf numFmtId="3" fontId="7" fillId="0" borderId="20" xfId="0" applyNumberFormat="1" applyFont="1" applyBorder="1" applyAlignment="1">
      <alignment horizontal="center" vertical="center"/>
    </xf>
    <xf numFmtId="3" fontId="14" fillId="0" borderId="20" xfId="0" applyNumberFormat="1" applyFont="1" applyBorder="1" applyAlignment="1">
      <alignment horizontal="center" vertical="center" wrapText="1"/>
    </xf>
    <xf numFmtId="3" fontId="7" fillId="0" borderId="20" xfId="0" applyNumberFormat="1" applyFont="1" applyBorder="1" applyAlignment="1">
      <alignment horizontal="center" vertical="center" wrapText="1"/>
    </xf>
    <xf numFmtId="0" fontId="23" fillId="0" borderId="0" xfId="0" applyFont="1"/>
    <xf numFmtId="0" fontId="25" fillId="0" borderId="20" xfId="0" applyFont="1" applyBorder="1" applyAlignment="1">
      <alignment horizontal="justify" vertical="center"/>
    </xf>
    <xf numFmtId="0" fontId="24" fillId="0" borderId="20" xfId="0" applyFont="1" applyBorder="1" applyAlignment="1">
      <alignment horizontal="justify" vertical="center"/>
    </xf>
    <xf numFmtId="0" fontId="17" fillId="0" borderId="0" xfId="6" applyFont="1" applyFill="1"/>
    <xf numFmtId="3" fontId="14" fillId="0" borderId="2" xfId="0" applyNumberFormat="1" applyFont="1" applyBorder="1" applyAlignment="1">
      <alignment horizontal="center"/>
    </xf>
    <xf numFmtId="10" fontId="8" fillId="0" borderId="2" xfId="1" applyNumberFormat="1" applyFont="1" applyFill="1" applyBorder="1" applyAlignment="1">
      <alignment horizontal="center"/>
    </xf>
    <xf numFmtId="0" fontId="12" fillId="0" borderId="2" xfId="0" applyFont="1" applyBorder="1" applyAlignment="1">
      <alignment wrapText="1"/>
    </xf>
    <xf numFmtId="0" fontId="11" fillId="0" borderId="0" xfId="4" applyFont="1"/>
    <xf numFmtId="3" fontId="8" fillId="0" borderId="0" xfId="4" applyNumberFormat="1" applyFont="1"/>
    <xf numFmtId="164" fontId="6" fillId="0" borderId="0" xfId="2" applyNumberFormat="1" applyFont="1"/>
    <xf numFmtId="0" fontId="16" fillId="0" borderId="0" xfId="0" applyFont="1" applyAlignment="1">
      <alignment wrapText="1"/>
    </xf>
    <xf numFmtId="3" fontId="30" fillId="0" borderId="0" xfId="0" applyNumberFormat="1" applyFont="1"/>
    <xf numFmtId="10" fontId="12" fillId="0" borderId="0" xfId="1" applyNumberFormat="1" applyFont="1" applyFill="1" applyBorder="1"/>
    <xf numFmtId="0" fontId="12" fillId="0" borderId="0" xfId="0" applyFont="1" applyAlignment="1">
      <alignment horizontal="center" vertical="center"/>
    </xf>
    <xf numFmtId="0" fontId="26" fillId="2" borderId="30" xfId="0" applyFont="1" applyFill="1" applyBorder="1" applyAlignment="1">
      <alignment horizontal="center" vertical="center" wrapText="1"/>
    </xf>
    <xf numFmtId="0" fontId="13" fillId="2" borderId="19" xfId="0" applyFont="1" applyFill="1" applyBorder="1" applyAlignment="1">
      <alignment horizontal="center" vertical="center"/>
    </xf>
    <xf numFmtId="0" fontId="26" fillId="2" borderId="19" xfId="0" applyFont="1" applyFill="1" applyBorder="1" applyAlignment="1">
      <alignment horizontal="center" vertical="center"/>
    </xf>
    <xf numFmtId="0" fontId="26" fillId="2" borderId="20" xfId="0" applyFont="1" applyFill="1" applyBorder="1" applyAlignment="1">
      <alignment horizontal="center" vertical="center"/>
    </xf>
    <xf numFmtId="0" fontId="32" fillId="0" borderId="0" xfId="0" applyFont="1"/>
    <xf numFmtId="0" fontId="34" fillId="2" borderId="15" xfId="0" applyFont="1" applyFill="1" applyBorder="1" applyAlignment="1">
      <alignment horizontal="justify" vertical="center"/>
    </xf>
    <xf numFmtId="0" fontId="34" fillId="2" borderId="18" xfId="0" applyFont="1" applyFill="1" applyBorder="1" applyAlignment="1">
      <alignment horizontal="center" vertical="center"/>
    </xf>
    <xf numFmtId="0" fontId="34" fillId="2" borderId="17" xfId="0" applyFont="1" applyFill="1" applyBorder="1" applyAlignment="1">
      <alignment horizontal="justify" vertical="center"/>
    </xf>
    <xf numFmtId="0" fontId="34" fillId="2" borderId="20" xfId="0" applyFont="1" applyFill="1" applyBorder="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wrapText="1"/>
    </xf>
    <xf numFmtId="0" fontId="9" fillId="0" borderId="0" xfId="0" applyFont="1" applyAlignment="1">
      <alignment horizontal="center"/>
    </xf>
    <xf numFmtId="0" fontId="9" fillId="0" borderId="0" xfId="0" applyFont="1" applyAlignment="1">
      <alignment horizontal="center" vertical="center" wrapText="1"/>
    </xf>
    <xf numFmtId="10" fontId="8" fillId="0" borderId="0" xfId="1" applyNumberFormat="1" applyFont="1" applyFill="1" applyBorder="1" applyAlignment="1">
      <alignment horizontal="center"/>
    </xf>
    <xf numFmtId="0" fontId="12" fillId="0" borderId="24" xfId="0" applyFont="1" applyBorder="1" applyAlignment="1">
      <alignment horizontal="center" vertical="center" wrapText="1"/>
    </xf>
    <xf numFmtId="3" fontId="12" fillId="0" borderId="0" xfId="0" applyNumberFormat="1" applyFont="1" applyAlignment="1">
      <alignment horizontal="center" vertical="center"/>
    </xf>
    <xf numFmtId="0" fontId="13" fillId="2" borderId="16" xfId="0" applyFont="1" applyFill="1" applyBorder="1" applyAlignment="1">
      <alignment horizontal="center" vertical="center" wrapText="1"/>
    </xf>
    <xf numFmtId="0" fontId="12" fillId="0" borderId="36" xfId="0" applyFont="1" applyBorder="1"/>
    <xf numFmtId="0" fontId="13" fillId="2" borderId="38" xfId="0" applyFont="1" applyFill="1" applyBorder="1" applyAlignment="1">
      <alignment horizontal="center" vertical="center" wrapText="1"/>
    </xf>
    <xf numFmtId="0" fontId="9" fillId="0" borderId="0" xfId="0" applyFont="1" applyAlignment="1">
      <alignment horizontal="left" vertical="center"/>
    </xf>
    <xf numFmtId="0" fontId="16" fillId="0" borderId="17" xfId="0" applyFont="1" applyBorder="1" applyAlignment="1">
      <alignment horizontal="left" vertical="center" wrapText="1"/>
    </xf>
    <xf numFmtId="0" fontId="12" fillId="0" borderId="17" xfId="0" applyFont="1" applyBorder="1" applyAlignment="1">
      <alignment horizontal="justify" vertical="center" wrapText="1"/>
    </xf>
    <xf numFmtId="0" fontId="13" fillId="2" borderId="17" xfId="0" applyFont="1" applyFill="1" applyBorder="1" applyAlignment="1">
      <alignment horizontal="left" vertical="center" wrapText="1"/>
    </xf>
    <xf numFmtId="3" fontId="8" fillId="0" borderId="2" xfId="1" applyNumberFormat="1" applyFont="1" applyBorder="1" applyAlignment="1">
      <alignment horizontal="center"/>
    </xf>
    <xf numFmtId="3" fontId="9" fillId="0" borderId="2" xfId="0" applyNumberFormat="1" applyFont="1" applyBorder="1" applyAlignment="1">
      <alignment horizontal="center" vertical="center"/>
    </xf>
    <xf numFmtId="1" fontId="8" fillId="0" borderId="0" xfId="0" applyNumberFormat="1" applyFont="1"/>
    <xf numFmtId="165" fontId="0" fillId="0" borderId="0" xfId="1" applyNumberFormat="1" applyFont="1"/>
    <xf numFmtId="0" fontId="24" fillId="0" borderId="0" xfId="0" applyFont="1" applyAlignment="1">
      <alignment horizontal="center" vertical="center" wrapText="1"/>
    </xf>
    <xf numFmtId="0" fontId="9" fillId="0" borderId="0" xfId="2" applyFont="1" applyAlignment="1">
      <alignment horizontal="center"/>
    </xf>
    <xf numFmtId="0" fontId="9" fillId="0" borderId="17" xfId="0" applyFont="1" applyBorder="1" applyAlignment="1">
      <alignment horizontal="center" vertical="center"/>
    </xf>
    <xf numFmtId="0" fontId="8"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17" xfId="0" applyFont="1" applyBorder="1" applyAlignment="1">
      <alignment horizontal="justify" vertical="center" wrapText="1"/>
    </xf>
    <xf numFmtId="3" fontId="8" fillId="0" borderId="20" xfId="0" applyNumberFormat="1" applyFont="1" applyBorder="1" applyAlignment="1">
      <alignment horizontal="center" vertical="center" wrapText="1"/>
    </xf>
    <xf numFmtId="0" fontId="8" fillId="0" borderId="17" xfId="0" applyFont="1" applyBorder="1" applyAlignment="1">
      <alignment horizontal="justify" vertical="center"/>
    </xf>
    <xf numFmtId="3" fontId="8" fillId="0" borderId="20" xfId="0" applyNumberFormat="1" applyFont="1" applyBorder="1" applyAlignment="1">
      <alignment horizontal="center" vertical="center"/>
    </xf>
    <xf numFmtId="0" fontId="9" fillId="0" borderId="17" xfId="0" applyFont="1" applyBorder="1" applyAlignment="1">
      <alignment horizontal="justify" vertical="center"/>
    </xf>
    <xf numFmtId="0" fontId="8" fillId="0" borderId="17" xfId="0" applyFont="1" applyBorder="1" applyAlignment="1">
      <alignment horizontal="left" vertical="center"/>
    </xf>
    <xf numFmtId="165" fontId="8" fillId="0" borderId="0" xfId="1" applyNumberFormat="1" applyFont="1"/>
    <xf numFmtId="0" fontId="6" fillId="0" borderId="17" xfId="0" applyFont="1" applyBorder="1" applyAlignment="1">
      <alignment horizontal="justify" vertical="center"/>
    </xf>
    <xf numFmtId="0" fontId="6" fillId="0" borderId="20" xfId="0" applyFont="1" applyBorder="1" applyAlignment="1">
      <alignment horizontal="center" vertical="center"/>
    </xf>
    <xf numFmtId="3" fontId="35" fillId="0" borderId="20" xfId="0" applyNumberFormat="1" applyFont="1" applyBorder="1" applyAlignment="1">
      <alignment horizontal="center" vertical="center"/>
    </xf>
    <xf numFmtId="0" fontId="12" fillId="0" borderId="0" xfId="0" applyFont="1" applyAlignment="1">
      <alignment horizontal="right" vertical="center" wrapText="1"/>
    </xf>
    <xf numFmtId="0" fontId="15" fillId="0" borderId="17" xfId="0" applyFont="1" applyBorder="1" applyAlignment="1">
      <alignment horizontal="left" vertical="center" wrapText="1"/>
    </xf>
    <xf numFmtId="0" fontId="9" fillId="0" borderId="17" xfId="0" applyFont="1" applyBorder="1" applyAlignment="1">
      <alignment horizontal="justify" vertical="center" wrapText="1"/>
    </xf>
    <xf numFmtId="0" fontId="10" fillId="0" borderId="0" xfId="0" applyFont="1" applyAlignment="1">
      <alignment horizontal="justify" vertical="center"/>
    </xf>
    <xf numFmtId="3" fontId="9" fillId="0" borderId="20" xfId="0" applyNumberFormat="1" applyFont="1" applyBorder="1" applyAlignment="1">
      <alignment horizontal="center" vertical="center" wrapText="1"/>
    </xf>
    <xf numFmtId="0" fontId="9" fillId="0" borderId="17" xfId="0" applyFont="1" applyBorder="1" applyAlignment="1">
      <alignment horizontal="left" vertical="center" wrapText="1"/>
    </xf>
    <xf numFmtId="4" fontId="8" fillId="0" borderId="20" xfId="0" applyNumberFormat="1" applyFont="1" applyBorder="1" applyAlignment="1">
      <alignment horizontal="center" vertical="center" wrapText="1"/>
    </xf>
    <xf numFmtId="3" fontId="8" fillId="0" borderId="18" xfId="0" applyNumberFormat="1" applyFont="1" applyBorder="1" applyAlignment="1">
      <alignment horizontal="center" vertical="center" wrapText="1"/>
    </xf>
    <xf numFmtId="0" fontId="8" fillId="0" borderId="17" xfId="0" applyFont="1" applyBorder="1" applyAlignment="1">
      <alignment horizontal="left" vertical="center" wrapText="1"/>
    </xf>
    <xf numFmtId="3" fontId="8" fillId="0" borderId="22" xfId="0" applyNumberFormat="1" applyFont="1" applyBorder="1" applyAlignment="1">
      <alignment horizontal="center" vertical="center" wrapText="1"/>
    </xf>
    <xf numFmtId="4" fontId="8" fillId="0" borderId="22" xfId="0" applyNumberFormat="1" applyFont="1" applyBorder="1" applyAlignment="1">
      <alignment horizontal="center" vertical="center" wrapText="1"/>
    </xf>
    <xf numFmtId="0" fontId="8" fillId="0" borderId="22" xfId="0" applyFont="1" applyBorder="1" applyAlignment="1">
      <alignment horizontal="center" vertical="center" wrapText="1"/>
    </xf>
    <xf numFmtId="0" fontId="35" fillId="0" borderId="17" xfId="0" applyFont="1" applyBorder="1" applyAlignment="1">
      <alignment horizontal="left" vertical="center" wrapText="1"/>
    </xf>
    <xf numFmtId="3" fontId="6" fillId="0" borderId="20" xfId="0" applyNumberFormat="1" applyFont="1" applyBorder="1" applyAlignment="1">
      <alignment horizontal="center" vertical="center" wrapText="1"/>
    </xf>
    <xf numFmtId="3" fontId="35" fillId="0" borderId="20" xfId="0" applyNumberFormat="1" applyFont="1" applyBorder="1" applyAlignment="1">
      <alignment horizontal="center" vertical="center" wrapText="1"/>
    </xf>
    <xf numFmtId="0" fontId="12" fillId="0" borderId="2" xfId="0" applyFont="1" applyBorder="1" applyAlignment="1">
      <alignment vertical="center" wrapText="1"/>
    </xf>
    <xf numFmtId="3" fontId="8" fillId="0" borderId="2" xfId="0" applyNumberFormat="1" applyFont="1" applyBorder="1"/>
    <xf numFmtId="0" fontId="24" fillId="0" borderId="17" xfId="0" applyFont="1" applyBorder="1" applyAlignment="1">
      <alignment horizontal="left" vertical="center"/>
    </xf>
    <xf numFmtId="0" fontId="24" fillId="0" borderId="20" xfId="0" applyFont="1" applyBorder="1" applyAlignment="1">
      <alignment horizontal="center" vertical="center" wrapText="1"/>
    </xf>
    <xf numFmtId="0" fontId="25" fillId="0" borderId="17" xfId="0" applyFont="1" applyBorder="1" applyAlignment="1">
      <alignment horizontal="left" vertical="center"/>
    </xf>
    <xf numFmtId="0" fontId="24" fillId="0" borderId="17" xfId="0" applyFont="1" applyBorder="1" applyAlignment="1">
      <alignment horizontal="left" vertical="center" wrapText="1"/>
    </xf>
    <xf numFmtId="0" fontId="9" fillId="0" borderId="17" xfId="0" applyFont="1" applyBorder="1" applyAlignment="1">
      <alignment horizontal="left" vertical="center"/>
    </xf>
    <xf numFmtId="0" fontId="8" fillId="0" borderId="0" xfId="0" applyFont="1" applyAlignment="1">
      <alignment horizontal="center"/>
    </xf>
    <xf numFmtId="0" fontId="8" fillId="0" borderId="33" xfId="0" applyFont="1" applyBorder="1" applyAlignment="1">
      <alignment horizontal="justify" vertical="center"/>
    </xf>
    <xf numFmtId="0" fontId="9" fillId="0" borderId="33" xfId="0" applyFont="1" applyBorder="1" applyAlignment="1">
      <alignment horizontal="justify" vertical="center"/>
    </xf>
    <xf numFmtId="0" fontId="29" fillId="0" borderId="32" xfId="0" applyFont="1" applyBorder="1" applyAlignment="1">
      <alignment horizontal="justify" vertical="center"/>
    </xf>
    <xf numFmtId="0" fontId="10" fillId="0" borderId="0" xfId="0" applyFont="1" applyAlignment="1">
      <alignment horizontal="left"/>
    </xf>
    <xf numFmtId="0" fontId="8" fillId="0" borderId="0" xfId="0" applyFont="1" applyAlignment="1">
      <alignment horizontal="left"/>
    </xf>
    <xf numFmtId="0" fontId="8" fillId="0" borderId="16" xfId="0" applyFont="1" applyBorder="1" applyAlignment="1">
      <alignment vertical="center" wrapText="1"/>
    </xf>
    <xf numFmtId="0" fontId="8" fillId="0" borderId="37" xfId="0" applyFont="1" applyBorder="1" applyAlignment="1">
      <alignment vertical="center" wrapText="1"/>
    </xf>
    <xf numFmtId="0" fontId="8" fillId="0" borderId="35" xfId="0" applyFont="1" applyBorder="1" applyAlignment="1">
      <alignment horizontal="center" vertical="center" wrapText="1"/>
    </xf>
    <xf numFmtId="0" fontId="9" fillId="0" borderId="35" xfId="0" applyFont="1" applyBorder="1" applyAlignment="1">
      <alignment horizontal="center" vertical="center" wrapText="1"/>
    </xf>
    <xf numFmtId="3" fontId="8" fillId="0" borderId="40" xfId="0" applyNumberFormat="1" applyFont="1" applyBorder="1" applyAlignment="1">
      <alignment horizontal="center"/>
    </xf>
    <xf numFmtId="0" fontId="8" fillId="0" borderId="40" xfId="0" applyFont="1" applyBorder="1" applyAlignment="1">
      <alignment horizontal="center"/>
    </xf>
    <xf numFmtId="0" fontId="8" fillId="0" borderId="40" xfId="0" applyFont="1" applyBorder="1"/>
    <xf numFmtId="0" fontId="13" fillId="0" borderId="0" xfId="0" applyFont="1" applyAlignment="1">
      <alignment horizontal="center" vertical="center" wrapText="1"/>
    </xf>
    <xf numFmtId="3" fontId="12" fillId="0" borderId="0" xfId="0" applyNumberFormat="1" applyFont="1" applyAlignment="1">
      <alignment horizontal="center" vertical="center" wrapText="1"/>
    </xf>
    <xf numFmtId="0" fontId="13" fillId="0" borderId="0" xfId="0" applyFont="1" applyAlignment="1">
      <alignment vertical="center" wrapText="1"/>
    </xf>
    <xf numFmtId="3" fontId="24" fillId="0" borderId="20" xfId="0" applyNumberFormat="1" applyFont="1" applyBorder="1" applyAlignment="1">
      <alignment horizontal="center" vertical="center" wrapText="1"/>
    </xf>
    <xf numFmtId="0" fontId="24" fillId="0" borderId="17" xfId="0" applyFont="1" applyBorder="1" applyAlignment="1">
      <alignment horizontal="justify" vertical="center" wrapText="1"/>
    </xf>
    <xf numFmtId="0" fontId="6" fillId="0" borderId="15" xfId="0" applyFont="1" applyBorder="1" applyAlignment="1">
      <alignment horizontal="left" vertical="center"/>
    </xf>
    <xf numFmtId="0" fontId="6" fillId="0" borderId="18" xfId="0" applyFont="1" applyBorder="1" applyAlignment="1">
      <alignment horizontal="center" vertical="center"/>
    </xf>
    <xf numFmtId="0" fontId="6" fillId="0" borderId="18" xfId="0" applyFont="1" applyBorder="1" applyAlignment="1">
      <alignment horizontal="center" vertical="center" wrapText="1"/>
    </xf>
    <xf numFmtId="0" fontId="24" fillId="0" borderId="0" xfId="0" applyFont="1" applyAlignment="1">
      <alignment horizontal="left" vertical="center"/>
    </xf>
    <xf numFmtId="0" fontId="25" fillId="0" borderId="0" xfId="0" applyFont="1" applyAlignment="1">
      <alignment horizontal="left" vertical="center"/>
    </xf>
    <xf numFmtId="0" fontId="16" fillId="0" borderId="17" xfId="0" applyFont="1" applyBorder="1" applyAlignment="1">
      <alignment horizontal="center" vertical="center" wrapText="1"/>
    </xf>
    <xf numFmtId="14" fontId="12" fillId="0" borderId="0" xfId="0" applyNumberFormat="1" applyFont="1"/>
    <xf numFmtId="0" fontId="25" fillId="0" borderId="20" xfId="0" applyFont="1" applyBorder="1" applyAlignment="1">
      <alignment horizontal="left" vertical="center"/>
    </xf>
    <xf numFmtId="0" fontId="24" fillId="0" borderId="20" xfId="0" applyFont="1" applyBorder="1" applyAlignment="1">
      <alignment horizontal="left" vertical="center"/>
    </xf>
    <xf numFmtId="166" fontId="25" fillId="0" borderId="20" xfId="0" applyNumberFormat="1" applyFont="1" applyBorder="1" applyAlignment="1">
      <alignment horizontal="center" vertical="center"/>
    </xf>
    <xf numFmtId="0" fontId="25" fillId="0" borderId="0" xfId="0" applyFont="1" applyAlignment="1">
      <alignment horizontal="center" vertical="center" wrapText="1"/>
    </xf>
    <xf numFmtId="166" fontId="24" fillId="0" borderId="20" xfId="0" applyNumberFormat="1" applyFont="1" applyBorder="1" applyAlignment="1">
      <alignment horizontal="center" vertical="center"/>
    </xf>
    <xf numFmtId="9" fontId="8" fillId="0" borderId="0" xfId="0" applyNumberFormat="1" applyFont="1"/>
    <xf numFmtId="10" fontId="12" fillId="0" borderId="0" xfId="0" applyNumberFormat="1" applyFont="1"/>
    <xf numFmtId="3" fontId="16" fillId="0" borderId="2" xfId="0" applyNumberFormat="1" applyFont="1" applyBorder="1"/>
    <xf numFmtId="0" fontId="9" fillId="0" borderId="0" xfId="0" applyFont="1" applyAlignment="1">
      <alignment horizontal="center" vertical="center"/>
    </xf>
    <xf numFmtId="3" fontId="8" fillId="0" borderId="0" xfId="0" applyNumberFormat="1" applyFont="1" applyAlignment="1">
      <alignment horizontal="center" vertical="center"/>
    </xf>
    <xf numFmtId="0" fontId="8" fillId="0" borderId="0" xfId="0" applyFont="1" applyAlignment="1">
      <alignment horizontal="left" vertical="center"/>
    </xf>
    <xf numFmtId="3" fontId="12" fillId="0" borderId="0" xfId="0" applyNumberFormat="1" applyFont="1" applyAlignment="1">
      <alignment horizontal="center"/>
    </xf>
    <xf numFmtId="1" fontId="12" fillId="0" borderId="2" xfId="0" applyNumberFormat="1" applyFont="1" applyBorder="1" applyAlignment="1">
      <alignment horizontal="center" vertical="center"/>
    </xf>
    <xf numFmtId="0" fontId="16" fillId="0" borderId="20" xfId="0" applyFont="1" applyBorder="1" applyAlignment="1">
      <alignment horizontal="center" vertical="center" wrapText="1"/>
    </xf>
    <xf numFmtId="0" fontId="37" fillId="0" borderId="20" xfId="0" applyFont="1" applyBorder="1" applyAlignment="1">
      <alignment horizontal="center" vertical="center" wrapText="1"/>
    </xf>
    <xf numFmtId="4" fontId="9" fillId="0" borderId="0" xfId="2" applyNumberFormat="1" applyFont="1"/>
    <xf numFmtId="165" fontId="8" fillId="0" borderId="0" xfId="1" applyNumberFormat="1" applyFont="1" applyBorder="1"/>
    <xf numFmtId="0" fontId="9" fillId="0" borderId="0" xfId="2" applyFont="1" applyAlignment="1">
      <alignment wrapText="1"/>
    </xf>
    <xf numFmtId="0" fontId="29" fillId="0" borderId="0" xfId="2" applyFont="1"/>
    <xf numFmtId="0" fontId="8" fillId="0" borderId="0" xfId="4" applyFont="1" applyAlignment="1">
      <alignment horizontal="center" vertical="center"/>
    </xf>
    <xf numFmtId="164" fontId="24" fillId="0" borderId="20" xfId="0" applyNumberFormat="1" applyFont="1" applyBorder="1" applyAlignment="1">
      <alignment horizontal="center" vertical="center"/>
    </xf>
    <xf numFmtId="164" fontId="6" fillId="0" borderId="20" xfId="0" applyNumberFormat="1" applyFont="1" applyBorder="1" applyAlignment="1">
      <alignment horizontal="center" vertical="center"/>
    </xf>
    <xf numFmtId="164" fontId="24" fillId="0" borderId="20" xfId="0" applyNumberFormat="1" applyFont="1" applyBorder="1" applyAlignment="1">
      <alignment horizontal="center" vertical="center" wrapText="1"/>
    </xf>
    <xf numFmtId="0" fontId="34" fillId="2" borderId="18" xfId="0" applyFont="1" applyFill="1" applyBorder="1" applyAlignment="1">
      <alignment horizontal="center" vertical="center" wrapText="1"/>
    </xf>
    <xf numFmtId="4" fontId="8" fillId="0" borderId="0" xfId="0" applyNumberFormat="1" applyFont="1"/>
    <xf numFmtId="164" fontId="9" fillId="0" borderId="0" xfId="0" applyNumberFormat="1" applyFont="1"/>
    <xf numFmtId="0" fontId="27" fillId="0" borderId="0" xfId="0" applyFont="1" applyAlignment="1">
      <alignment horizontal="left" vertical="center"/>
    </xf>
    <xf numFmtId="49" fontId="27" fillId="0" borderId="0" xfId="0" applyNumberFormat="1" applyFont="1" applyAlignment="1">
      <alignment horizontal="right" vertical="center"/>
    </xf>
    <xf numFmtId="0" fontId="27" fillId="0" borderId="0" xfId="0" applyFont="1" applyAlignment="1">
      <alignment horizontal="right" vertical="center"/>
    </xf>
    <xf numFmtId="0" fontId="0" fillId="0" borderId="0" xfId="0" applyAlignment="1">
      <alignment vertical="center"/>
    </xf>
    <xf numFmtId="167" fontId="0" fillId="0" borderId="0" xfId="0" applyNumberFormat="1" applyAlignment="1">
      <alignment vertical="center"/>
    </xf>
    <xf numFmtId="168" fontId="0" fillId="0" borderId="0" xfId="0" applyNumberFormat="1" applyAlignment="1">
      <alignment vertical="center"/>
    </xf>
    <xf numFmtId="167" fontId="12" fillId="0" borderId="0" xfId="0" applyNumberFormat="1" applyFont="1"/>
    <xf numFmtId="0" fontId="36" fillId="0" borderId="0" xfId="0" applyFont="1" applyAlignment="1">
      <alignment vertical="center"/>
    </xf>
    <xf numFmtId="167" fontId="36" fillId="0" borderId="0" xfId="0" applyNumberFormat="1" applyFont="1" applyAlignment="1">
      <alignment vertical="center"/>
    </xf>
    <xf numFmtId="168" fontId="36" fillId="0" borderId="0" xfId="0" applyNumberFormat="1" applyFont="1" applyAlignment="1">
      <alignment vertical="center"/>
    </xf>
    <xf numFmtId="3" fontId="24" fillId="0" borderId="0" xfId="0" applyNumberFormat="1" applyFont="1"/>
    <xf numFmtId="3" fontId="13" fillId="2" borderId="20" xfId="0" applyNumberFormat="1" applyFont="1" applyFill="1" applyBorder="1" applyAlignment="1">
      <alignment horizontal="center" vertical="center" wrapText="1"/>
    </xf>
    <xf numFmtId="0" fontId="9" fillId="0" borderId="5" xfId="0" applyFont="1" applyBorder="1" applyAlignment="1">
      <alignment horizontal="center" vertical="center" wrapText="1"/>
    </xf>
    <xf numFmtId="0" fontId="12" fillId="0" borderId="6" xfId="0" applyFont="1" applyBorder="1" applyAlignment="1">
      <alignment horizontal="center"/>
    </xf>
    <xf numFmtId="0" fontId="12" fillId="0" borderId="7" xfId="0" applyFont="1" applyBorder="1" applyAlignment="1">
      <alignment horizontal="center"/>
    </xf>
    <xf numFmtId="3" fontId="14" fillId="0" borderId="0" xfId="0" applyNumberFormat="1" applyFont="1" applyAlignment="1">
      <alignment horizontal="center"/>
    </xf>
    <xf numFmtId="3" fontId="6" fillId="0" borderId="20" xfId="0" applyNumberFormat="1" applyFont="1" applyBorder="1" applyAlignment="1">
      <alignment horizontal="center" vertical="center"/>
    </xf>
    <xf numFmtId="0" fontId="35" fillId="0" borderId="0" xfId="0" applyFont="1" applyAlignment="1">
      <alignment horizontal="left" vertical="center"/>
    </xf>
    <xf numFmtId="3" fontId="35" fillId="0" borderId="0" xfId="0" applyNumberFormat="1" applyFont="1" applyAlignment="1">
      <alignment horizontal="center" vertical="center"/>
    </xf>
    <xf numFmtId="165" fontId="8" fillId="0" borderId="0" xfId="0" applyNumberFormat="1" applyFont="1" applyAlignment="1">
      <alignment horizontal="center" vertical="center"/>
    </xf>
    <xf numFmtId="3" fontId="9" fillId="0" borderId="2" xfId="0" applyNumberFormat="1" applyFont="1" applyBorder="1" applyAlignment="1">
      <alignment horizontal="center"/>
    </xf>
    <xf numFmtId="10" fontId="8" fillId="0" borderId="2" xfId="0" applyNumberFormat="1" applyFont="1" applyBorder="1" applyAlignment="1">
      <alignment horizontal="center" vertical="center" wrapText="1"/>
    </xf>
    <xf numFmtId="0" fontId="12" fillId="0" borderId="2" xfId="0" applyFont="1" applyBorder="1" applyAlignment="1">
      <alignment horizontal="left" vertical="center"/>
    </xf>
    <xf numFmtId="3" fontId="12" fillId="0" borderId="17" xfId="0" applyNumberFormat="1" applyFont="1" applyBorder="1" applyAlignment="1">
      <alignment horizontal="center" vertical="center" wrapText="1"/>
    </xf>
    <xf numFmtId="3" fontId="16" fillId="0" borderId="20" xfId="0" applyNumberFormat="1" applyFont="1" applyBorder="1" applyAlignment="1">
      <alignment horizontal="center" vertical="center" wrapText="1"/>
    </xf>
    <xf numFmtId="165" fontId="12" fillId="0" borderId="0" xfId="0" applyNumberFormat="1" applyFont="1" applyAlignment="1">
      <alignment horizontal="center" vertical="center"/>
    </xf>
    <xf numFmtId="9" fontId="12" fillId="0" borderId="0" xfId="1" applyFont="1" applyBorder="1" applyAlignment="1">
      <alignment horizontal="center" vertical="center"/>
    </xf>
    <xf numFmtId="0" fontId="6" fillId="0" borderId="15" xfId="0" applyFont="1" applyBorder="1" applyAlignment="1">
      <alignment horizontal="justify" vertical="center" wrapText="1"/>
    </xf>
    <xf numFmtId="164" fontId="6" fillId="0" borderId="18" xfId="0" applyNumberFormat="1" applyFont="1" applyBorder="1" applyAlignment="1">
      <alignment horizontal="center" vertical="center"/>
    </xf>
    <xf numFmtId="0" fontId="24" fillId="0" borderId="17" xfId="0" applyFont="1" applyBorder="1" applyAlignment="1">
      <alignment horizontal="justify" vertical="center"/>
    </xf>
    <xf numFmtId="0" fontId="6" fillId="0" borderId="15" xfId="0" applyFont="1" applyBorder="1" applyAlignment="1">
      <alignment horizontal="justify" vertical="center"/>
    </xf>
    <xf numFmtId="166" fontId="6" fillId="0" borderId="18" xfId="0" applyNumberFormat="1" applyFont="1" applyBorder="1" applyAlignment="1">
      <alignment horizontal="center" vertical="center"/>
    </xf>
    <xf numFmtId="166" fontId="6" fillId="0" borderId="20" xfId="0" applyNumberFormat="1" applyFont="1" applyBorder="1" applyAlignment="1">
      <alignment horizontal="center" vertical="center"/>
    </xf>
    <xf numFmtId="0" fontId="24" fillId="0" borderId="15" xfId="0" applyFont="1" applyBorder="1" applyAlignment="1">
      <alignment horizontal="left" vertical="center" wrapText="1"/>
    </xf>
    <xf numFmtId="164" fontId="24" fillId="0" borderId="18" xfId="0" applyNumberFormat="1" applyFont="1" applyBorder="1" applyAlignment="1">
      <alignment horizontal="center" vertical="center" wrapText="1"/>
    </xf>
    <xf numFmtId="0" fontId="24" fillId="0" borderId="18" xfId="0" applyFont="1" applyBorder="1" applyAlignment="1">
      <alignment horizontal="center" vertical="center" wrapText="1"/>
    </xf>
    <xf numFmtId="0" fontId="34" fillId="2" borderId="15" xfId="0" applyFont="1" applyFill="1" applyBorder="1" applyAlignment="1">
      <alignment horizontal="center" vertical="center" wrapText="1"/>
    </xf>
    <xf numFmtId="0" fontId="23" fillId="0" borderId="0" xfId="0" applyFont="1" applyAlignment="1">
      <alignment horizontal="left" vertical="center"/>
    </xf>
    <xf numFmtId="4" fontId="35" fillId="0" borderId="20" xfId="0" applyNumberFormat="1" applyFont="1" applyBorder="1" applyAlignment="1">
      <alignment horizontal="center" vertical="center" wrapText="1"/>
    </xf>
    <xf numFmtId="0" fontId="24" fillId="0" borderId="0" xfId="0" applyFont="1"/>
    <xf numFmtId="0" fontId="39" fillId="0" borderId="17" xfId="0" applyFont="1" applyBorder="1" applyAlignment="1">
      <alignment horizontal="justify" vertical="center"/>
    </xf>
    <xf numFmtId="0" fontId="40" fillId="0" borderId="17" xfId="0" applyFont="1" applyBorder="1" applyAlignment="1">
      <alignment horizontal="justify" vertical="center"/>
    </xf>
    <xf numFmtId="3" fontId="40" fillId="0" borderId="20" xfId="0" applyNumberFormat="1" applyFont="1" applyBorder="1" applyAlignment="1">
      <alignment horizontal="center" vertical="center"/>
    </xf>
    <xf numFmtId="3" fontId="39" fillId="0" borderId="20" xfId="0" applyNumberFormat="1" applyFont="1" applyBorder="1" applyAlignment="1">
      <alignment horizontal="center" vertical="center"/>
    </xf>
    <xf numFmtId="165" fontId="39" fillId="0" borderId="20" xfId="0" applyNumberFormat="1" applyFont="1" applyBorder="1" applyAlignment="1">
      <alignment horizontal="center" vertical="center"/>
    </xf>
    <xf numFmtId="0" fontId="40" fillId="0" borderId="17" xfId="0" applyFont="1" applyBorder="1" applyAlignment="1">
      <alignment horizontal="left" vertical="center"/>
    </xf>
    <xf numFmtId="0" fontId="41" fillId="0" borderId="17" xfId="0" applyFont="1" applyBorder="1" applyAlignment="1">
      <alignment horizontal="left" vertical="center"/>
    </xf>
    <xf numFmtId="0" fontId="40" fillId="0" borderId="20" xfId="0" applyFont="1" applyBorder="1" applyAlignment="1">
      <alignment horizontal="center" vertical="center"/>
    </xf>
    <xf numFmtId="3" fontId="40" fillId="0" borderId="20" xfId="0" applyNumberFormat="1" applyFont="1" applyBorder="1" applyAlignment="1">
      <alignment horizontal="center" vertical="center" wrapText="1"/>
    </xf>
    <xf numFmtId="3" fontId="39" fillId="0" borderId="20" xfId="0" applyNumberFormat="1" applyFont="1" applyBorder="1" applyAlignment="1">
      <alignment horizontal="center" vertical="center" wrapText="1"/>
    </xf>
    <xf numFmtId="0" fontId="14" fillId="0" borderId="17" xfId="0" applyFont="1" applyBorder="1" applyAlignment="1">
      <alignment horizontal="justify" vertical="center"/>
    </xf>
    <xf numFmtId="165" fontId="14" fillId="0" borderId="20" xfId="0" applyNumberFormat="1" applyFont="1" applyBorder="1" applyAlignment="1">
      <alignment horizontal="center" vertical="center"/>
    </xf>
    <xf numFmtId="0" fontId="14" fillId="0" borderId="17" xfId="0" applyFont="1" applyBorder="1" applyAlignment="1">
      <alignment horizontal="justify" vertical="center" wrapText="1"/>
    </xf>
    <xf numFmtId="0" fontId="7" fillId="0" borderId="17" xfId="0" applyFont="1" applyBorder="1" applyAlignment="1">
      <alignment horizontal="justify" vertical="center"/>
    </xf>
    <xf numFmtId="169" fontId="14" fillId="0" borderId="56" xfId="0" applyNumberFormat="1" applyFont="1" applyBorder="1"/>
    <xf numFmtId="170" fontId="14" fillId="0" borderId="56" xfId="0" applyNumberFormat="1" applyFont="1" applyBorder="1"/>
    <xf numFmtId="0" fontId="16" fillId="0" borderId="0" xfId="0" applyFont="1" applyAlignment="1">
      <alignment horizontal="center"/>
    </xf>
    <xf numFmtId="0" fontId="9" fillId="0" borderId="17" xfId="0" applyFont="1" applyBorder="1" applyAlignment="1">
      <alignment horizontal="center" vertical="center" wrapText="1"/>
    </xf>
    <xf numFmtId="3" fontId="14" fillId="0" borderId="56" xfId="0" applyNumberFormat="1" applyFont="1" applyBorder="1" applyAlignment="1">
      <alignment horizontal="center"/>
    </xf>
    <xf numFmtId="165" fontId="14" fillId="0" borderId="56" xfId="0" applyNumberFormat="1" applyFont="1" applyBorder="1" applyAlignment="1">
      <alignment horizontal="center" vertical="center"/>
    </xf>
    <xf numFmtId="9" fontId="14" fillId="0" borderId="56" xfId="1" applyFont="1" applyBorder="1" applyAlignment="1">
      <alignment horizontal="center" vertical="center"/>
    </xf>
    <xf numFmtId="0" fontId="8" fillId="0" borderId="0" xfId="10" applyFont="1"/>
    <xf numFmtId="0" fontId="7" fillId="0" borderId="17" xfId="0" applyFont="1" applyBorder="1" applyAlignment="1">
      <alignment horizontal="left" vertical="center"/>
    </xf>
    <xf numFmtId="0" fontId="20" fillId="0" borderId="17" xfId="0" applyFont="1" applyBorder="1" applyAlignment="1">
      <alignment horizontal="justify" vertical="center"/>
    </xf>
    <xf numFmtId="0" fontId="14" fillId="0" borderId="17" xfId="0" applyFont="1" applyBorder="1" applyAlignment="1">
      <alignment horizontal="left" vertical="center" indent="1"/>
    </xf>
    <xf numFmtId="0" fontId="14" fillId="0" borderId="33" xfId="0" applyFont="1" applyBorder="1" applyAlignment="1">
      <alignment horizontal="left" vertical="center"/>
    </xf>
    <xf numFmtId="0" fontId="7" fillId="0" borderId="32" xfId="0" applyFont="1" applyBorder="1" applyAlignment="1">
      <alignment horizontal="left" vertical="center"/>
    </xf>
    <xf numFmtId="0" fontId="43" fillId="0" borderId="33" xfId="0" applyFont="1" applyBorder="1" applyAlignment="1">
      <alignment horizontal="justify" vertical="center"/>
    </xf>
    <xf numFmtId="0" fontId="14" fillId="0" borderId="33" xfId="0" applyFont="1" applyBorder="1" applyAlignment="1">
      <alignment horizontal="justify" vertical="center"/>
    </xf>
    <xf numFmtId="0" fontId="7" fillId="0" borderId="33" xfId="0" applyFont="1" applyBorder="1" applyAlignment="1">
      <alignment horizontal="justify" vertical="center"/>
    </xf>
    <xf numFmtId="0" fontId="0" fillId="0" borderId="20" xfId="0" applyBorder="1" applyAlignment="1">
      <alignment horizontal="center" vertical="center"/>
    </xf>
    <xf numFmtId="0" fontId="7" fillId="0" borderId="32" xfId="0" applyFont="1" applyBorder="1" applyAlignment="1">
      <alignment horizontal="justify" vertical="center"/>
    </xf>
    <xf numFmtId="0" fontId="39" fillId="0" borderId="17" xfId="0" applyFont="1" applyBorder="1" applyAlignment="1">
      <alignment horizontal="left" vertical="center"/>
    </xf>
    <xf numFmtId="0" fontId="13" fillId="5" borderId="15" xfId="0" applyFont="1" applyFill="1" applyBorder="1" applyAlignment="1">
      <alignment horizontal="center" vertical="center"/>
    </xf>
    <xf numFmtId="0" fontId="27" fillId="5" borderId="18" xfId="0" applyFont="1" applyFill="1" applyBorder="1" applyAlignment="1">
      <alignment horizontal="center" vertical="center"/>
    </xf>
    <xf numFmtId="0" fontId="27" fillId="5" borderId="20" xfId="0" applyFont="1" applyFill="1" applyBorder="1" applyAlignment="1">
      <alignment horizontal="center" vertical="center"/>
    </xf>
    <xf numFmtId="3" fontId="39" fillId="0" borderId="0" xfId="0" applyNumberFormat="1" applyFont="1" applyAlignment="1">
      <alignment horizontal="center" vertical="center"/>
    </xf>
    <xf numFmtId="0" fontId="8" fillId="0" borderId="0" xfId="0" applyFont="1" applyAlignment="1">
      <alignment horizontal="justify" vertical="center"/>
    </xf>
    <xf numFmtId="0" fontId="14" fillId="0" borderId="0" xfId="0" applyFont="1" applyAlignment="1">
      <alignment horizontal="center"/>
    </xf>
    <xf numFmtId="0" fontId="14" fillId="0" borderId="33" xfId="0" applyFont="1" applyBorder="1" applyAlignment="1">
      <alignment horizontal="justify" vertical="center" wrapText="1"/>
    </xf>
    <xf numFmtId="0" fontId="14" fillId="0" borderId="32" xfId="0" applyFont="1" applyBorder="1" applyAlignment="1">
      <alignment horizontal="justify" vertical="center" wrapText="1"/>
    </xf>
    <xf numFmtId="0" fontId="13" fillId="5" borderId="20" xfId="0" applyFont="1" applyFill="1" applyBorder="1" applyAlignment="1">
      <alignment horizontal="center" vertical="center"/>
    </xf>
    <xf numFmtId="0" fontId="13" fillId="5" borderId="18" xfId="0" applyFont="1" applyFill="1" applyBorder="1" applyAlignment="1">
      <alignment horizontal="center" vertical="center" wrapText="1"/>
    </xf>
    <xf numFmtId="0" fontId="14" fillId="0" borderId="34" xfId="0" applyFont="1" applyBorder="1" applyAlignment="1">
      <alignment horizontal="left" vertical="center"/>
    </xf>
    <xf numFmtId="0" fontId="14" fillId="0" borderId="0" xfId="0" applyFont="1" applyAlignment="1">
      <alignment horizontal="left" vertical="center"/>
    </xf>
    <xf numFmtId="165" fontId="14" fillId="0" borderId="0" xfId="0" applyNumberFormat="1" applyFont="1" applyAlignment="1">
      <alignment horizontal="center" vertical="center"/>
    </xf>
    <xf numFmtId="0" fontId="14" fillId="0" borderId="0" xfId="0" applyFont="1" applyAlignment="1">
      <alignment vertical="center"/>
    </xf>
    <xf numFmtId="0" fontId="26" fillId="2" borderId="17" xfId="0" applyFont="1" applyFill="1" applyBorder="1" applyAlignment="1">
      <alignment horizontal="center" vertical="center" wrapText="1"/>
    </xf>
    <xf numFmtId="0" fontId="12" fillId="0" borderId="2" xfId="0" applyFont="1" applyBorder="1" applyAlignment="1">
      <alignment horizontal="left"/>
    </xf>
    <xf numFmtId="3" fontId="12" fillId="0" borderId="2" xfId="0" applyNumberFormat="1" applyFont="1" applyBorder="1" applyAlignment="1">
      <alignment wrapText="1"/>
    </xf>
    <xf numFmtId="9" fontId="12" fillId="0" borderId="2" xfId="1" applyFont="1" applyBorder="1" applyAlignment="1">
      <alignment wrapText="1"/>
    </xf>
    <xf numFmtId="0" fontId="12" fillId="0" borderId="2" xfId="0" applyFont="1" applyBorder="1" applyAlignment="1">
      <alignment horizontal="left" wrapText="1" indent="1"/>
    </xf>
    <xf numFmtId="0" fontId="16" fillId="0" borderId="2" xfId="0" applyFont="1" applyBorder="1" applyAlignment="1">
      <alignment horizontal="left" indent="1"/>
    </xf>
    <xf numFmtId="9" fontId="12" fillId="0" borderId="2" xfId="1" applyFont="1" applyBorder="1"/>
    <xf numFmtId="9" fontId="12" fillId="0" borderId="0" xfId="1" applyFont="1" applyBorder="1"/>
    <xf numFmtId="0" fontId="8" fillId="0" borderId="2" xfId="2" applyFont="1" applyBorder="1" applyAlignment="1">
      <alignment horizontal="left"/>
    </xf>
    <xf numFmtId="3" fontId="8" fillId="0" borderId="2" xfId="2" applyNumberFormat="1" applyFont="1" applyBorder="1" applyAlignment="1">
      <alignment horizontal="left"/>
    </xf>
    <xf numFmtId="4" fontId="8" fillId="0" borderId="2" xfId="2" applyNumberFormat="1" applyFont="1" applyBorder="1" applyAlignment="1">
      <alignment horizontal="left"/>
    </xf>
    <xf numFmtId="3" fontId="8" fillId="0" borderId="2" xfId="2" applyNumberFormat="1" applyFont="1" applyBorder="1" applyAlignment="1">
      <alignment horizontal="center"/>
    </xf>
    <xf numFmtId="0" fontId="8" fillId="0" borderId="2" xfId="2" applyFont="1" applyBorder="1" applyAlignment="1">
      <alignment horizontal="left" vertical="center"/>
    </xf>
    <xf numFmtId="0" fontId="8" fillId="0" borderId="2" xfId="2" applyFont="1" applyBorder="1" applyAlignment="1">
      <alignment horizontal="center" vertical="center"/>
    </xf>
    <xf numFmtId="0" fontId="9" fillId="0" borderId="2" xfId="0" applyFont="1" applyBorder="1" applyAlignment="1">
      <alignment wrapText="1"/>
    </xf>
    <xf numFmtId="4" fontId="9" fillId="0" borderId="2" xfId="0" applyNumberFormat="1" applyFont="1" applyBorder="1" applyAlignment="1">
      <alignment wrapText="1"/>
    </xf>
    <xf numFmtId="0" fontId="8" fillId="0" borderId="2" xfId="0" applyFont="1" applyBorder="1" applyAlignment="1">
      <alignment wrapText="1"/>
    </xf>
    <xf numFmtId="3" fontId="8" fillId="0" borderId="2" xfId="0" applyNumberFormat="1" applyFont="1" applyBorder="1" applyAlignment="1">
      <alignment wrapText="1"/>
    </xf>
    <xf numFmtId="165" fontId="8" fillId="0" borderId="2" xfId="1" applyNumberFormat="1" applyFont="1" applyFill="1" applyBorder="1"/>
    <xf numFmtId="10" fontId="8" fillId="0" borderId="2" xfId="0" applyNumberFormat="1" applyFont="1" applyBorder="1"/>
    <xf numFmtId="3" fontId="9" fillId="0" borderId="2" xfId="7" applyNumberFormat="1" applyFont="1" applyBorder="1" applyAlignment="1">
      <alignment horizontal="center" vertical="center" wrapText="1"/>
    </xf>
    <xf numFmtId="9" fontId="8" fillId="0" borderId="2" xfId="1" applyFont="1" applyFill="1" applyBorder="1" applyAlignment="1">
      <alignment horizontal="center" vertical="center"/>
    </xf>
    <xf numFmtId="0" fontId="12" fillId="0" borderId="2" xfId="0" applyFont="1" applyBorder="1" applyAlignment="1">
      <alignment horizontal="left" indent="1"/>
    </xf>
    <xf numFmtId="0" fontId="9" fillId="0" borderId="8" xfId="0" applyFont="1" applyBorder="1"/>
    <xf numFmtId="3" fontId="10" fillId="0" borderId="2" xfId="7" applyNumberFormat="1" applyFont="1" applyBorder="1" applyAlignment="1">
      <alignment wrapText="1"/>
    </xf>
    <xf numFmtId="3" fontId="9" fillId="0" borderId="2" xfId="7" applyNumberFormat="1" applyFont="1" applyBorder="1" applyAlignment="1">
      <alignment wrapText="1"/>
    </xf>
    <xf numFmtId="3" fontId="9" fillId="0" borderId="2" xfId="2" applyNumberFormat="1" applyFont="1" applyBorder="1" applyAlignment="1">
      <alignment horizontal="center" vertical="center"/>
    </xf>
    <xf numFmtId="3" fontId="8" fillId="0" borderId="2" xfId="2" applyNumberFormat="1" applyFont="1" applyBorder="1" applyAlignment="1">
      <alignment horizontal="center" vertical="center"/>
    </xf>
    <xf numFmtId="0" fontId="25" fillId="0" borderId="15" xfId="0" applyFont="1" applyBorder="1" applyAlignment="1">
      <alignment horizontal="center" vertical="center"/>
    </xf>
    <xf numFmtId="3" fontId="25" fillId="0" borderId="15" xfId="0" applyNumberFormat="1" applyFont="1" applyBorder="1" applyAlignment="1">
      <alignment horizontal="center" vertical="center"/>
    </xf>
    <xf numFmtId="0" fontId="25" fillId="0" borderId="15" xfId="0" applyFont="1" applyBorder="1"/>
    <xf numFmtId="0" fontId="24" fillId="0" borderId="15" xfId="0" applyFont="1" applyBorder="1" applyAlignment="1">
      <alignment horizontal="center" vertical="center"/>
    </xf>
    <xf numFmtId="3" fontId="24" fillId="0" borderId="15" xfId="0" applyNumberFormat="1" applyFont="1" applyBorder="1" applyAlignment="1">
      <alignment horizontal="center" vertical="center" wrapText="1"/>
    </xf>
    <xf numFmtId="3" fontId="24" fillId="0" borderId="15" xfId="0" applyNumberFormat="1" applyFont="1" applyBorder="1" applyAlignment="1">
      <alignment horizontal="center" vertical="center"/>
    </xf>
    <xf numFmtId="0" fontId="24" fillId="0" borderId="15" xfId="0" applyFont="1" applyBorder="1"/>
    <xf numFmtId="0" fontId="24" fillId="0" borderId="15" xfId="0" applyFont="1" applyBorder="1" applyAlignment="1">
      <alignment horizontal="left" wrapText="1"/>
    </xf>
    <xf numFmtId="0" fontId="46" fillId="2" borderId="69" xfId="0" applyFont="1" applyFill="1" applyBorder="1" applyAlignment="1">
      <alignment horizontal="center" vertical="center"/>
    </xf>
    <xf numFmtId="0" fontId="45" fillId="2" borderId="69" xfId="0" applyFont="1" applyFill="1" applyBorder="1" applyAlignment="1">
      <alignment horizontal="center" vertical="center" wrapText="1"/>
    </xf>
    <xf numFmtId="0" fontId="46" fillId="2" borderId="74" xfId="0" applyFont="1" applyFill="1" applyBorder="1" applyAlignment="1">
      <alignment horizontal="center" vertical="center" wrapText="1"/>
    </xf>
    <xf numFmtId="0" fontId="25" fillId="0" borderId="0" xfId="0" applyFont="1"/>
    <xf numFmtId="9" fontId="24" fillId="0" borderId="0" xfId="1" applyFont="1"/>
    <xf numFmtId="165" fontId="24" fillId="0" borderId="0" xfId="1" applyNumberFormat="1" applyFont="1"/>
    <xf numFmtId="0" fontId="25" fillId="0" borderId="15" xfId="0" applyFont="1" applyBorder="1" applyAlignment="1">
      <alignment wrapText="1"/>
    </xf>
    <xf numFmtId="0" fontId="24" fillId="0" borderId="15" xfId="0" applyFont="1" applyBorder="1" applyAlignment="1">
      <alignment wrapText="1"/>
    </xf>
    <xf numFmtId="0" fontId="46" fillId="2" borderId="76" xfId="0" applyFont="1" applyFill="1" applyBorder="1" applyAlignment="1">
      <alignment horizontal="center" vertical="center" wrapText="1"/>
    </xf>
    <xf numFmtId="0" fontId="46" fillId="2" borderId="48" xfId="0" applyFont="1" applyFill="1" applyBorder="1" applyAlignment="1">
      <alignment horizontal="center" vertical="center" wrapText="1"/>
    </xf>
    <xf numFmtId="0" fontId="46" fillId="2" borderId="21" xfId="0" applyFont="1" applyFill="1" applyBorder="1" applyAlignment="1">
      <alignment horizontal="center" vertical="center" wrapText="1"/>
    </xf>
    <xf numFmtId="0" fontId="46" fillId="2" borderId="77" xfId="0" applyFont="1" applyFill="1" applyBorder="1" applyAlignment="1">
      <alignment horizontal="center" vertical="center" wrapText="1"/>
    </xf>
    <xf numFmtId="0" fontId="46" fillId="2" borderId="22" xfId="0" applyFont="1" applyFill="1" applyBorder="1" applyAlignment="1">
      <alignment horizontal="center" vertical="center" wrapText="1"/>
    </xf>
    <xf numFmtId="0" fontId="25" fillId="0" borderId="0" xfId="0" applyFont="1" applyAlignment="1">
      <alignment wrapText="1"/>
    </xf>
    <xf numFmtId="0" fontId="24" fillId="0" borderId="17" xfId="0" applyFont="1" applyBorder="1" applyAlignment="1">
      <alignment horizontal="center" vertical="center"/>
    </xf>
    <xf numFmtId="3" fontId="24" fillId="0" borderId="17" xfId="0" applyNumberFormat="1" applyFont="1" applyBorder="1" applyAlignment="1">
      <alignment horizontal="center" vertical="center"/>
    </xf>
    <xf numFmtId="0" fontId="24" fillId="0" borderId="17" xfId="0" applyFont="1" applyBorder="1"/>
    <xf numFmtId="0" fontId="46" fillId="2" borderId="78" xfId="0" applyFont="1" applyFill="1" applyBorder="1" applyAlignment="1">
      <alignment horizontal="center" vertical="center" wrapText="1"/>
    </xf>
    <xf numFmtId="3" fontId="25" fillId="0" borderId="15" xfId="0" applyNumberFormat="1" applyFont="1" applyBorder="1" applyAlignment="1">
      <alignment horizontal="center" vertical="center" wrapText="1"/>
    </xf>
    <xf numFmtId="0" fontId="24" fillId="0" borderId="17" xfId="0" applyFont="1" applyBorder="1" applyAlignment="1">
      <alignment wrapText="1"/>
    </xf>
    <xf numFmtId="0" fontId="45" fillId="2" borderId="69" xfId="0" applyFont="1" applyFill="1" applyBorder="1" applyAlignment="1">
      <alignment wrapText="1"/>
    </xf>
    <xf numFmtId="0" fontId="31" fillId="0" borderId="0" xfId="0" applyFont="1" applyAlignment="1">
      <alignment horizontal="left" vertical="center"/>
    </xf>
    <xf numFmtId="0" fontId="24" fillId="0" borderId="15" xfId="0" applyFont="1" applyBorder="1" applyAlignment="1">
      <alignment horizontal="left" indent="1"/>
    </xf>
    <xf numFmtId="0" fontId="25" fillId="0" borderId="15" xfId="0" applyFont="1" applyBorder="1" applyAlignment="1">
      <alignment horizontal="left"/>
    </xf>
    <xf numFmtId="0" fontId="24" fillId="0" borderId="15" xfId="0" applyFont="1" applyBorder="1" applyAlignment="1">
      <alignment horizontal="left" indent="2"/>
    </xf>
    <xf numFmtId="3" fontId="46" fillId="2" borderId="52" xfId="0" applyNumberFormat="1" applyFont="1" applyFill="1" applyBorder="1" applyAlignment="1">
      <alignment horizontal="center" vertical="center"/>
    </xf>
    <xf numFmtId="3" fontId="46" fillId="2" borderId="69" xfId="0" applyNumberFormat="1" applyFont="1" applyFill="1" applyBorder="1" applyAlignment="1">
      <alignment horizontal="center" vertical="center"/>
    </xf>
    <xf numFmtId="0" fontId="25" fillId="0" borderId="15" xfId="0" applyFont="1" applyBorder="1" applyAlignment="1">
      <alignment horizontal="left" indent="1"/>
    </xf>
    <xf numFmtId="3" fontId="46" fillId="2" borderId="54" xfId="0" applyNumberFormat="1" applyFont="1" applyFill="1" applyBorder="1" applyAlignment="1">
      <alignment horizontal="center" vertical="center"/>
    </xf>
    <xf numFmtId="4" fontId="25" fillId="0" borderId="15" xfId="0" applyNumberFormat="1" applyFont="1" applyBorder="1" applyAlignment="1">
      <alignment horizontal="center" vertical="center"/>
    </xf>
    <xf numFmtId="3" fontId="35" fillId="0" borderId="15" xfId="0" applyNumberFormat="1" applyFont="1" applyBorder="1" applyAlignment="1">
      <alignment horizontal="center" vertical="center"/>
    </xf>
    <xf numFmtId="0" fontId="24" fillId="2" borderId="15" xfId="0" applyFont="1" applyFill="1" applyBorder="1" applyAlignment="1">
      <alignment horizontal="center" vertical="center"/>
    </xf>
    <xf numFmtId="0" fontId="46" fillId="2" borderId="15" xfId="0" applyFont="1" applyFill="1" applyBorder="1" applyAlignment="1">
      <alignment horizontal="center" vertical="center" wrapText="1"/>
    </xf>
    <xf numFmtId="0" fontId="46" fillId="2" borderId="15" xfId="0" applyFont="1" applyFill="1" applyBorder="1" applyAlignment="1">
      <alignment horizontal="center" vertical="center"/>
    </xf>
    <xf numFmtId="4" fontId="24" fillId="0" borderId="15" xfId="0" applyNumberFormat="1" applyFont="1" applyBorder="1" applyAlignment="1">
      <alignment horizontal="center" vertical="center"/>
    </xf>
    <xf numFmtId="0" fontId="46" fillId="8" borderId="15" xfId="0" applyFont="1" applyFill="1" applyBorder="1" applyAlignment="1">
      <alignment horizontal="center" vertical="center" wrapText="1"/>
    </xf>
    <xf numFmtId="0" fontId="46" fillId="8" borderId="15" xfId="0" applyFont="1" applyFill="1" applyBorder="1" applyAlignment="1">
      <alignment horizontal="center" vertical="center"/>
    </xf>
    <xf numFmtId="3" fontId="6" fillId="0" borderId="15" xfId="0" applyNumberFormat="1" applyFont="1" applyBorder="1" applyAlignment="1">
      <alignment horizontal="center" vertical="center"/>
    </xf>
    <xf numFmtId="0" fontId="26" fillId="2" borderId="15" xfId="0" applyFont="1" applyFill="1" applyBorder="1" applyAlignment="1">
      <alignment horizontal="center" vertical="center" wrapText="1"/>
    </xf>
    <xf numFmtId="3" fontId="46" fillId="2" borderId="15" xfId="0" applyNumberFormat="1" applyFont="1" applyFill="1" applyBorder="1" applyAlignment="1">
      <alignment horizontal="center" vertical="center" wrapText="1"/>
    </xf>
    <xf numFmtId="4" fontId="46" fillId="2" borderId="15" xfId="0" applyNumberFormat="1" applyFont="1" applyFill="1" applyBorder="1" applyAlignment="1">
      <alignment horizontal="center" vertical="center" wrapText="1"/>
    </xf>
    <xf numFmtId="0" fontId="24" fillId="2" borderId="15" xfId="0" applyFont="1" applyFill="1" applyBorder="1"/>
    <xf numFmtId="10" fontId="24" fillId="0" borderId="0" xfId="1" applyNumberFormat="1" applyFont="1"/>
    <xf numFmtId="0" fontId="24" fillId="0" borderId="15" xfId="0" applyFont="1" applyBorder="1" applyAlignment="1">
      <alignment horizontal="left"/>
    </xf>
    <xf numFmtId="0" fontId="47" fillId="2" borderId="15" xfId="0" applyFont="1" applyFill="1" applyBorder="1" applyAlignment="1">
      <alignment horizontal="center" vertical="center"/>
    </xf>
    <xf numFmtId="0" fontId="25" fillId="0" borderId="63" xfId="0" applyFont="1" applyBorder="1"/>
    <xf numFmtId="0" fontId="24" fillId="0" borderId="62" xfId="0" applyFont="1" applyBorder="1" applyAlignment="1">
      <alignment horizontal="left"/>
    </xf>
    <xf numFmtId="0" fontId="24" fillId="0" borderId="59" xfId="0" applyFont="1" applyBorder="1" applyAlignment="1">
      <alignment horizontal="left"/>
    </xf>
    <xf numFmtId="0" fontId="46" fillId="6" borderId="55" xfId="0" applyFont="1" applyFill="1" applyBorder="1" applyAlignment="1">
      <alignment vertical="center" wrapText="1"/>
    </xf>
    <xf numFmtId="0" fontId="46" fillId="7" borderId="55" xfId="0" applyFont="1" applyFill="1" applyBorder="1" applyAlignment="1">
      <alignment vertical="center" wrapText="1"/>
    </xf>
    <xf numFmtId="0" fontId="46" fillId="7" borderId="55" xfId="0" applyFont="1" applyFill="1" applyBorder="1" applyAlignment="1">
      <alignment horizontal="center" vertical="center" wrapText="1"/>
    </xf>
    <xf numFmtId="0" fontId="46" fillId="7" borderId="55" xfId="0" applyFont="1" applyFill="1" applyBorder="1" applyAlignment="1">
      <alignment horizontal="center" vertical="center"/>
    </xf>
    <xf numFmtId="3" fontId="35" fillId="0" borderId="63" xfId="0" applyNumberFormat="1" applyFont="1" applyBorder="1" applyAlignment="1">
      <alignment horizontal="center" vertical="center"/>
    </xf>
    <xf numFmtId="3" fontId="6" fillId="0" borderId="62" xfId="0" applyNumberFormat="1" applyFont="1" applyBorder="1" applyAlignment="1">
      <alignment horizontal="center" vertical="center"/>
    </xf>
    <xf numFmtId="3" fontId="6" fillId="0" borderId="57" xfId="0" applyNumberFormat="1" applyFont="1" applyBorder="1" applyAlignment="1">
      <alignment horizontal="center" vertical="center"/>
    </xf>
    <xf numFmtId="0" fontId="24" fillId="0" borderId="57" xfId="0" applyFont="1" applyBorder="1" applyAlignment="1">
      <alignment horizontal="left"/>
    </xf>
    <xf numFmtId="3" fontId="6" fillId="0" borderId="61" xfId="0" applyNumberFormat="1" applyFont="1" applyBorder="1" applyAlignment="1">
      <alignment horizontal="center" vertical="center"/>
    </xf>
    <xf numFmtId="0" fontId="24" fillId="0" borderId="61" xfId="0" applyFont="1" applyBorder="1" applyAlignment="1">
      <alignment horizontal="left"/>
    </xf>
    <xf numFmtId="0" fontId="46" fillId="2" borderId="68" xfId="0" applyFont="1" applyFill="1" applyBorder="1" applyAlignment="1">
      <alignment horizontal="center" vertical="center" wrapText="1"/>
    </xf>
    <xf numFmtId="0" fontId="46" fillId="2" borderId="81" xfId="0" applyFont="1" applyFill="1" applyBorder="1" applyAlignment="1">
      <alignment horizontal="center" vertical="center" wrapText="1"/>
    </xf>
    <xf numFmtId="0" fontId="46" fillId="2" borderId="82" xfId="0" applyFont="1" applyFill="1" applyBorder="1" applyAlignment="1">
      <alignment horizontal="center" vertical="center"/>
    </xf>
    <xf numFmtId="0" fontId="46" fillId="2" borderId="82" xfId="0" applyFont="1" applyFill="1" applyBorder="1" applyAlignment="1">
      <alignment horizontal="center" vertical="center" wrapText="1"/>
    </xf>
    <xf numFmtId="0" fontId="46" fillId="2" borderId="67" xfId="0" applyFont="1" applyFill="1" applyBorder="1" applyAlignment="1">
      <alignment horizontal="center" vertical="center"/>
    </xf>
    <xf numFmtId="3" fontId="25" fillId="0" borderId="0" xfId="0" applyNumberFormat="1" applyFont="1" applyAlignment="1">
      <alignment horizontal="center"/>
    </xf>
    <xf numFmtId="3" fontId="25" fillId="0" borderId="57" xfId="0" applyNumberFormat="1" applyFont="1" applyBorder="1" applyAlignment="1">
      <alignment horizontal="center"/>
    </xf>
    <xf numFmtId="0" fontId="35" fillId="0" borderId="57" xfId="0" applyFont="1" applyBorder="1" applyAlignment="1">
      <alignment horizontal="left" vertical="center"/>
    </xf>
    <xf numFmtId="3" fontId="6" fillId="0" borderId="57" xfId="0" applyNumberFormat="1" applyFont="1" applyBorder="1" applyAlignment="1">
      <alignment horizontal="center" vertical="center" wrapText="1"/>
    </xf>
    <xf numFmtId="0" fontId="6" fillId="0" borderId="57" xfId="0" applyFont="1" applyBorder="1" applyAlignment="1">
      <alignment horizontal="left" vertical="center"/>
    </xf>
    <xf numFmtId="3" fontId="6" fillId="0" borderId="27" xfId="0" applyNumberFormat="1" applyFont="1" applyBorder="1" applyAlignment="1">
      <alignment horizontal="center" vertical="center" wrapText="1"/>
    </xf>
    <xf numFmtId="3" fontId="6" fillId="0" borderId="27" xfId="0" applyNumberFormat="1" applyFont="1" applyBorder="1" applyAlignment="1">
      <alignment horizontal="center" vertical="center"/>
    </xf>
    <xf numFmtId="0" fontId="6" fillId="0" borderId="26" xfId="0" applyFont="1" applyBorder="1" applyAlignment="1">
      <alignment horizontal="left" vertical="center"/>
    </xf>
    <xf numFmtId="0" fontId="6" fillId="0" borderId="17" xfId="0" applyFont="1" applyBorder="1" applyAlignment="1">
      <alignment horizontal="left" vertical="center"/>
    </xf>
    <xf numFmtId="0" fontId="26" fillId="2" borderId="52" xfId="0" applyFont="1" applyFill="1" applyBorder="1" applyAlignment="1">
      <alignment horizontal="center" vertical="center" wrapText="1"/>
    </xf>
    <xf numFmtId="0" fontId="26" fillId="2" borderId="47" xfId="0" applyFont="1" applyFill="1" applyBorder="1" applyAlignment="1">
      <alignment horizontal="center" vertical="center" wrapText="1"/>
    </xf>
    <xf numFmtId="0" fontId="26" fillId="2" borderId="50" xfId="0" applyFont="1" applyFill="1" applyBorder="1" applyAlignment="1">
      <alignment horizontal="center" vertical="center" wrapText="1"/>
    </xf>
    <xf numFmtId="0" fontId="26" fillId="2" borderId="29" xfId="0" applyFont="1" applyFill="1" applyBorder="1" applyAlignment="1">
      <alignment horizontal="center" vertical="center" wrapText="1"/>
    </xf>
    <xf numFmtId="0" fontId="26" fillId="2" borderId="25" xfId="0" applyFont="1" applyFill="1" applyBorder="1" applyAlignment="1">
      <alignment horizontal="center" vertical="center" wrapText="1"/>
    </xf>
    <xf numFmtId="0" fontId="46" fillId="6" borderId="55" xfId="0" applyFont="1" applyFill="1" applyBorder="1" applyAlignment="1">
      <alignment horizontal="center"/>
    </xf>
    <xf numFmtId="3" fontId="46" fillId="6" borderId="55" xfId="0" applyNumberFormat="1" applyFont="1" applyFill="1" applyBorder="1" applyAlignment="1">
      <alignment horizontal="center"/>
    </xf>
    <xf numFmtId="3" fontId="46" fillId="6" borderId="0" xfId="0" applyNumberFormat="1" applyFont="1" applyFill="1"/>
    <xf numFmtId="0" fontId="35" fillId="0" borderId="17" xfId="0" applyFont="1" applyBorder="1" applyAlignment="1">
      <alignment vertical="center"/>
    </xf>
    <xf numFmtId="3" fontId="6" fillId="0" borderId="15" xfId="0" applyNumberFormat="1" applyFont="1" applyBorder="1" applyAlignment="1">
      <alignment horizontal="center" vertical="center" wrapText="1"/>
    </xf>
    <xf numFmtId="0" fontId="26" fillId="2" borderId="26" xfId="0" applyFont="1" applyFill="1" applyBorder="1" applyAlignment="1">
      <alignment horizontal="center" vertical="center" wrapText="1"/>
    </xf>
    <xf numFmtId="3" fontId="39" fillId="4" borderId="20" xfId="0" applyNumberFormat="1" applyFont="1" applyFill="1" applyBorder="1" applyAlignment="1">
      <alignment horizontal="center" vertical="center"/>
    </xf>
    <xf numFmtId="0" fontId="25" fillId="4" borderId="17" xfId="0" applyFont="1" applyFill="1" applyBorder="1" applyAlignment="1">
      <alignment horizontal="left" vertical="center" wrapText="1"/>
    </xf>
    <xf numFmtId="3" fontId="24" fillId="4" borderId="17" xfId="0" applyNumberFormat="1" applyFont="1" applyFill="1" applyBorder="1" applyAlignment="1">
      <alignment horizontal="center" vertical="center" wrapText="1"/>
    </xf>
    <xf numFmtId="3" fontId="40" fillId="4" borderId="20" xfId="0" applyNumberFormat="1" applyFont="1" applyFill="1" applyBorder="1" applyAlignment="1">
      <alignment horizontal="center" vertical="center"/>
    </xf>
    <xf numFmtId="0" fontId="24" fillId="4" borderId="17" xfId="0" applyFont="1" applyFill="1" applyBorder="1" applyAlignment="1">
      <alignment horizontal="left" vertical="center" wrapText="1"/>
    </xf>
    <xf numFmtId="3" fontId="25" fillId="4" borderId="17" xfId="0" applyNumberFormat="1" applyFont="1" applyFill="1" applyBorder="1" applyAlignment="1">
      <alignment horizontal="center" vertical="center" wrapText="1"/>
    </xf>
    <xf numFmtId="3" fontId="24" fillId="4" borderId="17" xfId="0" applyNumberFormat="1" applyFont="1" applyFill="1" applyBorder="1" applyAlignment="1">
      <alignment horizontal="center" vertical="center"/>
    </xf>
    <xf numFmtId="0" fontId="24" fillId="4" borderId="17" xfId="0" applyFont="1" applyFill="1" applyBorder="1" applyAlignment="1">
      <alignment horizontal="left" vertical="center"/>
    </xf>
    <xf numFmtId="3" fontId="25" fillId="4" borderId="17" xfId="0" applyNumberFormat="1" applyFont="1" applyFill="1" applyBorder="1" applyAlignment="1">
      <alignment horizontal="center" vertical="center"/>
    </xf>
    <xf numFmtId="0" fontId="25" fillId="4" borderId="17" xfId="0" applyFont="1" applyFill="1" applyBorder="1" applyAlignment="1">
      <alignment horizontal="left" vertical="center"/>
    </xf>
    <xf numFmtId="3" fontId="6" fillId="4" borderId="17" xfId="0" applyNumberFormat="1" applyFont="1" applyFill="1" applyBorder="1" applyAlignment="1">
      <alignment horizontal="center" vertical="center"/>
    </xf>
    <xf numFmtId="3" fontId="6" fillId="4" borderId="20" xfId="0" applyNumberFormat="1" applyFont="1" applyFill="1" applyBorder="1" applyAlignment="1">
      <alignment horizontal="center" vertical="center"/>
    </xf>
    <xf numFmtId="0" fontId="6" fillId="4" borderId="17" xfId="0" applyFont="1" applyFill="1" applyBorder="1" applyAlignment="1">
      <alignment horizontal="left" vertical="center"/>
    </xf>
    <xf numFmtId="3" fontId="24" fillId="4" borderId="17" xfId="0" applyNumberFormat="1" applyFont="1" applyFill="1" applyBorder="1" applyAlignment="1">
      <alignment horizontal="center"/>
    </xf>
    <xf numFmtId="0" fontId="24" fillId="4" borderId="17" xfId="0" applyFont="1" applyFill="1" applyBorder="1" applyAlignment="1">
      <alignment horizontal="left"/>
    </xf>
    <xf numFmtId="3" fontId="24" fillId="4" borderId="20" xfId="0" applyNumberFormat="1" applyFont="1" applyFill="1" applyBorder="1" applyAlignment="1">
      <alignment horizontal="center" vertical="center"/>
    </xf>
    <xf numFmtId="3" fontId="25" fillId="0" borderId="17" xfId="0" applyNumberFormat="1" applyFont="1" applyBorder="1" applyAlignment="1">
      <alignment horizontal="center" vertical="center" wrapText="1"/>
    </xf>
    <xf numFmtId="0" fontId="25" fillId="0" borderId="17" xfId="0" applyFont="1" applyBorder="1" applyAlignment="1">
      <alignment horizontal="left" vertical="center" wrapText="1"/>
    </xf>
    <xf numFmtId="3" fontId="25" fillId="0" borderId="17" xfId="0" applyNumberFormat="1" applyFont="1" applyBorder="1" applyAlignment="1">
      <alignment horizontal="center" vertical="center"/>
    </xf>
    <xf numFmtId="0" fontId="39" fillId="0" borderId="20" xfId="0" applyFont="1" applyBorder="1" applyAlignment="1">
      <alignment horizontal="center" vertical="center" wrapText="1"/>
    </xf>
    <xf numFmtId="0" fontId="6" fillId="0" borderId="15" xfId="0" applyFont="1" applyBorder="1" applyAlignment="1">
      <alignment horizontal="left" vertical="center" wrapText="1"/>
    </xf>
    <xf numFmtId="0" fontId="48" fillId="2" borderId="86" xfId="0" applyFont="1" applyFill="1" applyBorder="1" applyAlignment="1">
      <alignment horizontal="center" vertical="center" wrapText="1"/>
    </xf>
    <xf numFmtId="0" fontId="48" fillId="2" borderId="49" xfId="0" applyFont="1" applyFill="1" applyBorder="1" applyAlignment="1">
      <alignment horizontal="center" vertical="center" wrapText="1"/>
    </xf>
    <xf numFmtId="0" fontId="48" fillId="2" borderId="52" xfId="0" applyFont="1" applyFill="1" applyBorder="1" applyAlignment="1">
      <alignment horizontal="center" vertical="center" wrapText="1"/>
    </xf>
    <xf numFmtId="0" fontId="46" fillId="2" borderId="19" xfId="0" applyFont="1" applyFill="1" applyBorder="1" applyAlignment="1">
      <alignment vertical="center"/>
    </xf>
    <xf numFmtId="0" fontId="13" fillId="2" borderId="18" xfId="0" applyFont="1" applyFill="1" applyBorder="1" applyAlignment="1">
      <alignment horizontal="center" vertical="center" wrapText="1"/>
    </xf>
    <xf numFmtId="0" fontId="9" fillId="0" borderId="16" xfId="0" applyFont="1" applyBorder="1" applyAlignment="1">
      <alignment horizontal="center" vertical="center" wrapText="1"/>
    </xf>
    <xf numFmtId="0" fontId="16" fillId="0" borderId="0" xfId="0" applyFont="1" applyFill="1"/>
    <xf numFmtId="0" fontId="8" fillId="0" borderId="0" xfId="0" applyFont="1" applyFill="1"/>
    <xf numFmtId="0" fontId="20" fillId="0" borderId="17" xfId="0" applyFont="1" applyBorder="1" applyAlignment="1">
      <alignment horizontal="justify" vertical="center" wrapText="1"/>
    </xf>
    <xf numFmtId="14" fontId="14" fillId="0" borderId="20" xfId="0" applyNumberFormat="1" applyFont="1" applyBorder="1" applyAlignment="1">
      <alignment horizontal="center" vertical="center"/>
    </xf>
    <xf numFmtId="0" fontId="43" fillId="0" borderId="17" xfId="0" applyFont="1" applyBorder="1" applyAlignment="1">
      <alignment horizontal="justify" vertical="center"/>
    </xf>
    <xf numFmtId="0" fontId="31" fillId="0" borderId="0" xfId="0" applyFont="1" applyAlignment="1">
      <alignment horizontal="justify" vertical="center"/>
    </xf>
    <xf numFmtId="0" fontId="26" fillId="2" borderId="18" xfId="0" applyFont="1" applyFill="1" applyBorder="1" applyAlignment="1">
      <alignment horizontal="center" vertical="center"/>
    </xf>
    <xf numFmtId="0" fontId="16" fillId="0" borderId="17" xfId="0" applyFont="1" applyBorder="1" applyAlignment="1">
      <alignment vertical="center" wrapText="1"/>
    </xf>
    <xf numFmtId="0" fontId="12" fillId="0" borderId="20" xfId="0" applyFont="1" applyBorder="1" applyAlignment="1">
      <alignment horizontal="justify" vertical="center" wrapText="1"/>
    </xf>
    <xf numFmtId="3" fontId="6" fillId="0" borderId="0" xfId="0" applyNumberFormat="1" applyFont="1" applyBorder="1" applyAlignment="1">
      <alignment horizontal="center" vertical="center"/>
    </xf>
    <xf numFmtId="0" fontId="23" fillId="0" borderId="0" xfId="0" applyFont="1" applyAlignment="1">
      <alignment horizontal="justify" vertical="center"/>
    </xf>
    <xf numFmtId="0" fontId="40" fillId="0" borderId="20" xfId="0" applyFont="1" applyBorder="1" applyAlignment="1">
      <alignment horizontal="center" vertical="center" wrapText="1"/>
    </xf>
    <xf numFmtId="0" fontId="51" fillId="0" borderId="17" xfId="0" applyFont="1" applyBorder="1" applyAlignment="1">
      <alignment horizontal="left" vertical="center"/>
    </xf>
    <xf numFmtId="0" fontId="9" fillId="0" borderId="0" xfId="2" applyFont="1" applyFill="1"/>
    <xf numFmtId="0" fontId="8" fillId="0" borderId="0" xfId="2" applyFont="1" applyFill="1"/>
    <xf numFmtId="0" fontId="10" fillId="0" borderId="0" xfId="2" applyFont="1" applyFill="1"/>
    <xf numFmtId="0" fontId="9" fillId="0" borderId="2" xfId="2" applyFont="1" applyBorder="1"/>
    <xf numFmtId="3" fontId="24" fillId="0" borderId="20" xfId="0" applyNumberFormat="1" applyFont="1" applyBorder="1" applyAlignment="1">
      <alignment horizontal="center" vertical="center"/>
    </xf>
    <xf numFmtId="49" fontId="24" fillId="0" borderId="42" xfId="0" applyNumberFormat="1" applyFont="1" applyBorder="1" applyAlignment="1">
      <alignment horizontal="justify" vertical="center"/>
    </xf>
    <xf numFmtId="49" fontId="25" fillId="0" borderId="42" xfId="0" applyNumberFormat="1" applyFont="1" applyBorder="1" applyAlignment="1">
      <alignment horizontal="justify" vertical="center"/>
    </xf>
    <xf numFmtId="0" fontId="12" fillId="0" borderId="0" xfId="0" applyFont="1" applyFill="1"/>
    <xf numFmtId="0" fontId="16" fillId="0" borderId="0" xfId="0" applyFont="1" applyFill="1" applyAlignment="1">
      <alignment horizontal="left" vertical="center"/>
    </xf>
    <xf numFmtId="3" fontId="12" fillId="0" borderId="20" xfId="0" applyNumberFormat="1" applyFont="1" applyFill="1" applyBorder="1" applyAlignment="1">
      <alignment horizontal="center" vertical="center" wrapText="1"/>
    </xf>
    <xf numFmtId="0" fontId="12" fillId="0" borderId="20" xfId="0" applyFont="1" applyFill="1" applyBorder="1" applyAlignment="1">
      <alignment horizontal="center" vertical="center" wrapText="1"/>
    </xf>
    <xf numFmtId="0" fontId="24" fillId="0" borderId="0" xfId="0" applyFont="1" applyFill="1"/>
    <xf numFmtId="166" fontId="8" fillId="0" borderId="2" xfId="2" applyNumberFormat="1" applyFont="1" applyBorder="1" applyAlignment="1">
      <alignment horizontal="center"/>
    </xf>
    <xf numFmtId="166" fontId="8" fillId="0" borderId="0" xfId="2" applyNumberFormat="1" applyFont="1" applyAlignment="1">
      <alignment horizontal="center"/>
    </xf>
    <xf numFmtId="0" fontId="35" fillId="0" borderId="2" xfId="4" applyFont="1" applyFill="1" applyBorder="1"/>
    <xf numFmtId="0" fontId="35" fillId="0" borderId="2" xfId="4" applyNumberFormat="1" applyFont="1" applyFill="1" applyBorder="1" applyAlignment="1"/>
    <xf numFmtId="0" fontId="8" fillId="0" borderId="2" xfId="4" applyFont="1" applyBorder="1"/>
    <xf numFmtId="165" fontId="8" fillId="0" borderId="2" xfId="1" applyNumberFormat="1" applyFont="1" applyBorder="1"/>
    <xf numFmtId="0" fontId="8" fillId="0" borderId="2" xfId="4" applyFont="1" applyBorder="1" applyAlignment="1">
      <alignment wrapText="1"/>
    </xf>
    <xf numFmtId="0" fontId="9" fillId="0" borderId="2" xfId="4" applyFont="1" applyBorder="1" applyAlignment="1">
      <alignment horizontal="center" vertical="center" wrapText="1"/>
    </xf>
    <xf numFmtId="0" fontId="8" fillId="0" borderId="2" xfId="4" applyFont="1" applyBorder="1" applyAlignment="1">
      <alignment horizontal="center" vertical="center"/>
    </xf>
    <xf numFmtId="164" fontId="8" fillId="0" borderId="2" xfId="4" applyNumberFormat="1" applyFont="1" applyFill="1" applyBorder="1" applyAlignment="1"/>
    <xf numFmtId="166" fontId="8" fillId="0" borderId="2" xfId="4" applyNumberFormat="1" applyFont="1" applyBorder="1" applyAlignment="1">
      <alignment horizontal="center" vertical="center"/>
    </xf>
    <xf numFmtId="0" fontId="7" fillId="0" borderId="17" xfId="0" applyFont="1" applyBorder="1" applyAlignment="1">
      <alignment horizontal="left" vertical="center" wrapText="1"/>
    </xf>
    <xf numFmtId="166" fontId="24" fillId="0" borderId="20" xfId="0" applyNumberFormat="1" applyFont="1" applyBorder="1" applyAlignment="1">
      <alignment horizontal="center" vertical="center" wrapText="1"/>
    </xf>
    <xf numFmtId="0" fontId="45" fillId="2" borderId="69" xfId="0" applyFont="1" applyFill="1" applyBorder="1" applyAlignment="1">
      <alignment horizontal="center" vertical="center" wrapText="1"/>
    </xf>
    <xf numFmtId="0" fontId="40" fillId="0" borderId="40" xfId="0" applyFont="1" applyBorder="1" applyAlignment="1">
      <alignment vertical="center"/>
    </xf>
    <xf numFmtId="0" fontId="14" fillId="0" borderId="0" xfId="0" applyFont="1" applyBorder="1" applyAlignment="1">
      <alignment horizontal="right" vertical="center"/>
    </xf>
    <xf numFmtId="3" fontId="35" fillId="4" borderId="15" xfId="0" applyNumberFormat="1" applyFont="1" applyFill="1" applyBorder="1" applyAlignment="1">
      <alignment horizontal="center" vertical="center"/>
    </xf>
    <xf numFmtId="3" fontId="35" fillId="4" borderId="15" xfId="0" applyNumberFormat="1" applyFont="1" applyFill="1" applyBorder="1" applyAlignment="1">
      <alignment horizontal="center" vertical="center" wrapText="1"/>
    </xf>
    <xf numFmtId="0" fontId="16" fillId="0" borderId="2" xfId="0" applyFont="1" applyBorder="1" applyAlignment="1">
      <alignment horizontal="center" vertical="center"/>
    </xf>
    <xf numFmtId="0" fontId="45" fillId="2" borderId="79" xfId="0" applyFont="1" applyFill="1" applyBorder="1" applyAlignment="1">
      <alignment horizontal="center" vertical="center" wrapText="1"/>
    </xf>
    <xf numFmtId="0" fontId="45" fillId="2" borderId="49" xfId="0" applyFont="1" applyFill="1" applyBorder="1" applyAlignment="1">
      <alignment horizontal="center" vertical="center" wrapText="1"/>
    </xf>
    <xf numFmtId="3" fontId="24" fillId="0" borderId="17" xfId="0" applyNumberFormat="1" applyFont="1" applyFill="1" applyBorder="1" applyAlignment="1">
      <alignment horizontal="center" vertical="center"/>
    </xf>
    <xf numFmtId="3" fontId="24" fillId="0" borderId="15" xfId="0" applyNumberFormat="1" applyFont="1" applyFill="1" applyBorder="1" applyAlignment="1">
      <alignment horizontal="center" vertical="center" wrapText="1"/>
    </xf>
    <xf numFmtId="3" fontId="24" fillId="0" borderId="15" xfId="0" applyNumberFormat="1" applyFont="1" applyFill="1" applyBorder="1" applyAlignment="1">
      <alignment horizontal="center" vertical="center"/>
    </xf>
    <xf numFmtId="3" fontId="25" fillId="0" borderId="37" xfId="0" applyNumberFormat="1" applyFont="1" applyFill="1" applyBorder="1" applyAlignment="1">
      <alignment horizontal="center" vertical="center"/>
    </xf>
    <xf numFmtId="3" fontId="25" fillId="0" borderId="15" xfId="0" applyNumberFormat="1" applyFont="1" applyFill="1" applyBorder="1" applyAlignment="1">
      <alignment horizontal="center" vertical="center"/>
    </xf>
    <xf numFmtId="0" fontId="8" fillId="0" borderId="0" xfId="2" applyFont="1" applyBorder="1" applyAlignment="1">
      <alignment horizontal="left"/>
    </xf>
    <xf numFmtId="3" fontId="8" fillId="0" borderId="0" xfId="2" applyNumberFormat="1" applyFont="1" applyBorder="1" applyAlignment="1">
      <alignment horizontal="center"/>
    </xf>
    <xf numFmtId="0" fontId="9" fillId="0" borderId="2" xfId="2" applyFont="1" applyBorder="1" applyAlignment="1">
      <alignment horizontal="left"/>
    </xf>
    <xf numFmtId="0" fontId="9" fillId="0" borderId="2" xfId="2" applyFont="1" applyBorder="1" applyAlignment="1">
      <alignment horizontal="left" vertical="center"/>
    </xf>
    <xf numFmtId="0" fontId="9" fillId="0" borderId="2" xfId="2" applyFont="1" applyBorder="1" applyAlignment="1">
      <alignment horizontal="center" vertical="center"/>
    </xf>
    <xf numFmtId="0" fontId="26" fillId="2" borderId="18" xfId="0" applyFont="1" applyFill="1" applyBorder="1" applyAlignment="1">
      <alignment horizontal="center" vertical="center" wrapText="1"/>
    </xf>
    <xf numFmtId="0" fontId="26" fillId="2" borderId="16" xfId="0" applyFont="1" applyFill="1" applyBorder="1" applyAlignment="1">
      <alignment vertical="center" wrapText="1"/>
    </xf>
    <xf numFmtId="0" fontId="26" fillId="2" borderId="26" xfId="0" applyFont="1" applyFill="1" applyBorder="1" applyAlignment="1">
      <alignment vertical="center" wrapText="1"/>
    </xf>
    <xf numFmtId="0" fontId="46" fillId="2" borderId="40" xfId="0" applyFont="1" applyFill="1" applyBorder="1" applyAlignment="1">
      <alignment vertical="center"/>
    </xf>
    <xf numFmtId="0" fontId="46" fillId="2" borderId="40" xfId="0" applyFont="1" applyFill="1" applyBorder="1" applyAlignment="1">
      <alignment vertical="center" wrapText="1"/>
    </xf>
    <xf numFmtId="3" fontId="40" fillId="0" borderId="40" xfId="0" applyNumberFormat="1" applyFont="1" applyBorder="1" applyAlignment="1">
      <alignment horizontal="center" vertical="center"/>
    </xf>
    <xf numFmtId="0" fontId="35" fillId="4" borderId="15" xfId="0" applyFont="1" applyFill="1" applyBorder="1"/>
    <xf numFmtId="3" fontId="24" fillId="0" borderId="17" xfId="0" applyNumberFormat="1" applyFont="1" applyBorder="1" applyAlignment="1">
      <alignment horizontal="center" vertical="center" wrapText="1"/>
    </xf>
    <xf numFmtId="3" fontId="24" fillId="0" borderId="0" xfId="0" applyNumberFormat="1" applyFont="1" applyAlignment="1">
      <alignment horizontal="center" vertical="center" wrapText="1"/>
    </xf>
    <xf numFmtId="49" fontId="25" fillId="0" borderId="43" xfId="0" applyNumberFormat="1" applyFont="1" applyBorder="1" applyAlignment="1">
      <alignment horizontal="justify" vertical="center"/>
    </xf>
    <xf numFmtId="49" fontId="24" fillId="0" borderId="43" xfId="0" applyNumberFormat="1" applyFont="1" applyBorder="1" applyAlignment="1">
      <alignment horizontal="justify" vertical="center"/>
    </xf>
    <xf numFmtId="3" fontId="25" fillId="0" borderId="0" xfId="0" applyNumberFormat="1" applyFont="1" applyAlignment="1">
      <alignment horizontal="center" vertical="center" wrapText="1"/>
    </xf>
    <xf numFmtId="0" fontId="25" fillId="0" borderId="20" xfId="0" applyFont="1" applyBorder="1" applyAlignment="1">
      <alignment vertical="center"/>
    </xf>
    <xf numFmtId="166" fontId="24" fillId="0" borderId="20" xfId="0" applyNumberFormat="1" applyFont="1" applyFill="1" applyBorder="1" applyAlignment="1">
      <alignment horizontal="center" vertical="center"/>
    </xf>
    <xf numFmtId="3" fontId="24" fillId="0" borderId="20" xfId="0" applyNumberFormat="1" applyFont="1" applyFill="1" applyBorder="1" applyAlignment="1">
      <alignment horizontal="center" vertical="center"/>
    </xf>
    <xf numFmtId="0" fontId="24" fillId="0" borderId="20" xfId="0" applyFont="1" applyFill="1" applyBorder="1" applyAlignment="1">
      <alignment horizontal="left" vertical="center"/>
    </xf>
    <xf numFmtId="49" fontId="24" fillId="0" borderId="42" xfId="0" applyNumberFormat="1" applyFont="1" applyFill="1" applyBorder="1" applyAlignment="1">
      <alignment horizontal="justify" vertical="center"/>
    </xf>
    <xf numFmtId="0" fontId="24" fillId="0" borderId="20" xfId="0" applyFont="1" applyFill="1" applyBorder="1" applyAlignment="1">
      <alignment vertical="center"/>
    </xf>
    <xf numFmtId="0" fontId="26" fillId="2" borderId="41" xfId="0" applyFont="1" applyFill="1" applyBorder="1" applyAlignment="1">
      <alignment horizontal="center" vertical="center" wrapText="1"/>
    </xf>
    <xf numFmtId="0" fontId="24" fillId="0" borderId="0" xfId="0" applyFont="1" applyFill="1" applyAlignment="1">
      <alignment horizontal="center" vertical="center" wrapText="1"/>
    </xf>
    <xf numFmtId="0" fontId="8" fillId="0" borderId="2" xfId="2" applyFont="1" applyBorder="1" applyAlignment="1">
      <alignment wrapText="1"/>
    </xf>
    <xf numFmtId="0" fontId="9" fillId="0" borderId="2" xfId="2" applyFont="1" applyBorder="1" applyAlignment="1">
      <alignment wrapText="1"/>
    </xf>
    <xf numFmtId="164" fontId="8" fillId="0" borderId="2" xfId="2" applyNumberFormat="1" applyFont="1" applyFill="1" applyBorder="1" applyAlignment="1"/>
    <xf numFmtId="4" fontId="8" fillId="0" borderId="2" xfId="2" applyNumberFormat="1" applyFont="1" applyFill="1" applyBorder="1" applyAlignment="1"/>
    <xf numFmtId="0" fontId="55" fillId="2" borderId="15" xfId="0" applyFont="1" applyFill="1" applyBorder="1" applyAlignment="1">
      <alignment horizontal="center" vertical="center" wrapText="1"/>
    </xf>
    <xf numFmtId="0" fontId="38" fillId="0" borderId="17" xfId="0" applyFont="1" applyBorder="1" applyAlignment="1">
      <alignment horizontal="justify" vertical="center" wrapText="1"/>
    </xf>
    <xf numFmtId="0" fontId="37" fillId="0" borderId="17" xfId="0" applyFont="1" applyBorder="1" applyAlignment="1">
      <alignment horizontal="justify" vertical="center" wrapText="1"/>
    </xf>
    <xf numFmtId="0" fontId="8" fillId="0" borderId="0" xfId="0" applyFont="1" applyAlignment="1">
      <alignment wrapText="1"/>
    </xf>
    <xf numFmtId="2" fontId="12" fillId="0" borderId="20" xfId="0" applyNumberFormat="1" applyFont="1" applyBorder="1" applyAlignment="1">
      <alignment horizontal="center" vertical="center" wrapText="1"/>
    </xf>
    <xf numFmtId="0" fontId="14" fillId="0" borderId="17" xfId="0" applyFont="1" applyBorder="1" applyAlignment="1">
      <alignment horizontal="left" vertical="center" wrapText="1"/>
    </xf>
    <xf numFmtId="0" fontId="27" fillId="2" borderId="18" xfId="0" applyFont="1" applyFill="1" applyBorder="1" applyAlignment="1">
      <alignment horizontal="center" vertical="center"/>
    </xf>
    <xf numFmtId="4" fontId="14" fillId="0" borderId="20" xfId="0" applyNumberFormat="1" applyFont="1" applyBorder="1" applyAlignment="1">
      <alignment horizontal="center" vertical="center" wrapText="1"/>
    </xf>
    <xf numFmtId="0" fontId="27" fillId="2" borderId="15" xfId="0" applyFont="1" applyFill="1" applyBorder="1" applyAlignment="1">
      <alignment horizontal="center" vertical="center" wrapText="1"/>
    </xf>
    <xf numFmtId="0" fontId="27" fillId="2" borderId="18" xfId="0" applyFont="1" applyFill="1" applyBorder="1" applyAlignment="1">
      <alignment horizontal="center" vertical="center" wrapText="1"/>
    </xf>
    <xf numFmtId="0" fontId="53" fillId="0" borderId="17" xfId="0" applyFont="1" applyBorder="1" applyAlignment="1">
      <alignment horizontal="left" vertical="center"/>
    </xf>
    <xf numFmtId="0" fontId="53" fillId="0" borderId="20" xfId="0" applyFont="1" applyBorder="1" applyAlignment="1">
      <alignment horizontal="center" vertical="center"/>
    </xf>
    <xf numFmtId="3" fontId="53" fillId="0" borderId="20" xfId="0" applyNumberFormat="1" applyFont="1" applyBorder="1" applyAlignment="1">
      <alignment horizontal="center" vertical="center"/>
    </xf>
    <xf numFmtId="3" fontId="53" fillId="0" borderId="20" xfId="0" applyNumberFormat="1" applyFont="1" applyBorder="1" applyAlignment="1">
      <alignment horizontal="center" vertical="center" wrapText="1"/>
    </xf>
    <xf numFmtId="0" fontId="53" fillId="0" borderId="20" xfId="0" applyFont="1" applyBorder="1" applyAlignment="1">
      <alignment horizontal="center" vertical="center" wrapText="1"/>
    </xf>
    <xf numFmtId="0" fontId="36" fillId="0" borderId="17" xfId="0" applyFont="1" applyBorder="1" applyAlignment="1">
      <alignment horizontal="left" vertical="center"/>
    </xf>
    <xf numFmtId="3" fontId="36" fillId="0" borderId="20" xfId="0" applyNumberFormat="1" applyFont="1" applyBorder="1" applyAlignment="1">
      <alignment horizontal="center" vertical="center"/>
    </xf>
    <xf numFmtId="3" fontId="36" fillId="0" borderId="20" xfId="0" applyNumberFormat="1" applyFont="1" applyBorder="1" applyAlignment="1">
      <alignment horizontal="center" vertical="center" wrapText="1"/>
    </xf>
    <xf numFmtId="0" fontId="39" fillId="0" borderId="20" xfId="0" applyFont="1" applyBorder="1" applyAlignment="1">
      <alignment horizontal="center" vertical="center"/>
    </xf>
    <xf numFmtId="0" fontId="40" fillId="0" borderId="27" xfId="0" applyFont="1" applyBorder="1" applyAlignment="1">
      <alignment horizontal="center" vertical="center"/>
    </xf>
    <xf numFmtId="4" fontId="40" fillId="0" borderId="20" xfId="0" applyNumberFormat="1" applyFont="1" applyBorder="1" applyAlignment="1">
      <alignment horizontal="center" vertical="center"/>
    </xf>
    <xf numFmtId="4" fontId="40" fillId="0" borderId="20" xfId="0" applyNumberFormat="1" applyFont="1" applyBorder="1" applyAlignment="1">
      <alignment horizontal="center" vertical="center" wrapText="1"/>
    </xf>
    <xf numFmtId="4" fontId="39" fillId="0" borderId="20" xfId="0" applyNumberFormat="1" applyFont="1" applyBorder="1" applyAlignment="1">
      <alignment horizontal="center" vertical="center"/>
    </xf>
    <xf numFmtId="4" fontId="39" fillId="0" borderId="20" xfId="0" applyNumberFormat="1" applyFont="1" applyBorder="1" applyAlignment="1">
      <alignment horizontal="center" vertical="center" wrapText="1"/>
    </xf>
    <xf numFmtId="10" fontId="40" fillId="0" borderId="20" xfId="0" applyNumberFormat="1" applyFont="1" applyBorder="1" applyAlignment="1">
      <alignment horizontal="center" vertical="center"/>
    </xf>
    <xf numFmtId="10" fontId="40" fillId="0" borderId="20" xfId="0" applyNumberFormat="1" applyFont="1" applyBorder="1" applyAlignment="1">
      <alignment horizontal="center" vertical="center" wrapText="1"/>
    </xf>
    <xf numFmtId="14" fontId="39" fillId="0" borderId="17" xfId="0" applyNumberFormat="1" applyFont="1" applyBorder="1" applyAlignment="1">
      <alignment horizontal="center" vertical="center"/>
    </xf>
    <xf numFmtId="0" fontId="25" fillId="0" borderId="20" xfId="0" applyFont="1" applyBorder="1" applyAlignment="1">
      <alignment horizontal="center" vertical="center"/>
    </xf>
    <xf numFmtId="0" fontId="55" fillId="2" borderId="15" xfId="0" applyFont="1" applyFill="1" applyBorder="1" applyAlignment="1">
      <alignment horizontal="center" vertical="center"/>
    </xf>
    <xf numFmtId="0" fontId="55" fillId="2" borderId="17" xfId="0" applyFont="1" applyFill="1" applyBorder="1" applyAlignment="1">
      <alignment horizontal="center" vertical="center"/>
    </xf>
    <xf numFmtId="0" fontId="55" fillId="2" borderId="30" xfId="0" applyFont="1" applyFill="1" applyBorder="1" applyAlignment="1">
      <alignment horizontal="center" vertical="center" wrapText="1"/>
    </xf>
    <xf numFmtId="0" fontId="55" fillId="2" borderId="20" xfId="0" applyFont="1" applyFill="1" applyBorder="1" applyAlignment="1">
      <alignment horizontal="center" vertical="center" wrapText="1"/>
    </xf>
    <xf numFmtId="0" fontId="51" fillId="0" borderId="17" xfId="0" applyFont="1" applyBorder="1" applyAlignment="1">
      <alignment horizontal="left" vertical="center" wrapText="1"/>
    </xf>
    <xf numFmtId="0" fontId="52" fillId="0" borderId="17" xfId="0" applyFont="1" applyBorder="1" applyAlignment="1">
      <alignment horizontal="justify" vertical="center"/>
    </xf>
    <xf numFmtId="4" fontId="24" fillId="0" borderId="20" xfId="0" applyNumberFormat="1" applyFont="1" applyBorder="1" applyAlignment="1">
      <alignment horizontal="center" vertical="center"/>
    </xf>
    <xf numFmtId="10" fontId="24" fillId="0" borderId="20" xfId="0" applyNumberFormat="1" applyFont="1" applyBorder="1" applyAlignment="1">
      <alignment horizontal="center" vertical="center"/>
    </xf>
    <xf numFmtId="4" fontId="25" fillId="0" borderId="20" xfId="0" applyNumberFormat="1" applyFont="1" applyBorder="1" applyAlignment="1">
      <alignment horizontal="center" vertical="center"/>
    </xf>
    <xf numFmtId="10" fontId="25" fillId="0" borderId="20" xfId="0" applyNumberFormat="1" applyFont="1" applyBorder="1" applyAlignment="1">
      <alignment horizontal="center" vertical="center"/>
    </xf>
    <xf numFmtId="0" fontId="13" fillId="2" borderId="19"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8" fillId="0" borderId="16" xfId="0" applyFont="1" applyBorder="1" applyAlignment="1">
      <alignment horizontal="center" vertical="center" wrapText="1"/>
    </xf>
    <xf numFmtId="0" fontId="46" fillId="2" borderId="30" xfId="0" applyFont="1" applyFill="1" applyBorder="1" applyAlignment="1">
      <alignment horizontal="center" vertical="center" wrapText="1"/>
    </xf>
    <xf numFmtId="3" fontId="14" fillId="0" borderId="20" xfId="0" applyNumberFormat="1" applyFont="1" applyFill="1" applyBorder="1" applyAlignment="1">
      <alignment horizontal="center" vertical="center"/>
    </xf>
    <xf numFmtId="3" fontId="7" fillId="0" borderId="20" xfId="0" applyNumberFormat="1" applyFont="1" applyFill="1" applyBorder="1" applyAlignment="1">
      <alignment horizontal="center" vertical="center"/>
    </xf>
    <xf numFmtId="0" fontId="12" fillId="0" borderId="0" xfId="0" applyFont="1" applyFill="1" applyAlignment="1">
      <alignment horizontal="center" vertical="center"/>
    </xf>
    <xf numFmtId="164" fontId="14" fillId="0" borderId="20" xfId="0" applyNumberFormat="1" applyFont="1" applyFill="1" applyBorder="1" applyAlignment="1">
      <alignment horizontal="center" vertical="center"/>
    </xf>
    <xf numFmtId="164" fontId="14" fillId="0" borderId="20" xfId="0" applyNumberFormat="1" applyFont="1" applyFill="1" applyBorder="1" applyAlignment="1">
      <alignment horizontal="center" vertical="center" wrapText="1"/>
    </xf>
    <xf numFmtId="164" fontId="7" fillId="0" borderId="20" xfId="0" applyNumberFormat="1" applyFont="1" applyFill="1" applyBorder="1" applyAlignment="1">
      <alignment horizontal="center" vertical="center"/>
    </xf>
    <xf numFmtId="164" fontId="14" fillId="0" borderId="15" xfId="0" applyNumberFormat="1" applyFont="1" applyFill="1" applyBorder="1" applyAlignment="1">
      <alignment horizontal="center" vertical="center"/>
    </xf>
    <xf numFmtId="164" fontId="14" fillId="0" borderId="18" xfId="0" applyNumberFormat="1" applyFont="1" applyFill="1" applyBorder="1" applyAlignment="1">
      <alignment horizontal="center" vertical="center" wrapText="1"/>
    </xf>
    <xf numFmtId="164" fontId="14" fillId="0" borderId="18" xfId="0" applyNumberFormat="1" applyFont="1" applyFill="1" applyBorder="1" applyAlignment="1">
      <alignment horizontal="center" vertical="center"/>
    </xf>
    <xf numFmtId="164" fontId="7" fillId="0" borderId="18" xfId="0" applyNumberFormat="1" applyFont="1" applyFill="1" applyBorder="1" applyAlignment="1">
      <alignment horizontal="center" vertical="center"/>
    </xf>
    <xf numFmtId="164" fontId="14" fillId="0" borderId="17" xfId="0" applyNumberFormat="1" applyFont="1" applyFill="1" applyBorder="1" applyAlignment="1">
      <alignment horizontal="center" vertical="center"/>
    </xf>
    <xf numFmtId="164" fontId="7" fillId="0" borderId="17" xfId="0" applyNumberFormat="1" applyFont="1" applyFill="1" applyBorder="1" applyAlignment="1">
      <alignment horizontal="center" vertical="center"/>
    </xf>
    <xf numFmtId="164" fontId="7" fillId="0" borderId="15" xfId="0" applyNumberFormat="1" applyFont="1" applyFill="1" applyBorder="1" applyAlignment="1">
      <alignment horizontal="center" vertical="center" wrapText="1"/>
    </xf>
    <xf numFmtId="164" fontId="7" fillId="0" borderId="18" xfId="0" applyNumberFormat="1" applyFont="1" applyFill="1" applyBorder="1" applyAlignment="1">
      <alignment horizontal="center" vertical="center" wrapText="1"/>
    </xf>
    <xf numFmtId="166" fontId="7" fillId="0" borderId="20" xfId="0" applyNumberFormat="1" applyFont="1" applyFill="1" applyBorder="1" applyAlignment="1">
      <alignment horizontal="center" vertical="center"/>
    </xf>
    <xf numFmtId="3" fontId="7" fillId="0" borderId="0" xfId="0" applyNumberFormat="1" applyFont="1" applyFill="1" applyBorder="1" applyAlignment="1">
      <alignment horizontal="center" vertical="center"/>
    </xf>
    <xf numFmtId="166" fontId="7" fillId="0" borderId="0" xfId="0" applyNumberFormat="1" applyFont="1" applyFill="1" applyBorder="1" applyAlignment="1">
      <alignment horizontal="center" vertical="center"/>
    </xf>
    <xf numFmtId="0" fontId="12" fillId="0" borderId="0" xfId="0" applyFont="1" applyBorder="1" applyAlignment="1">
      <alignment horizontal="center" vertical="center" wrapText="1"/>
    </xf>
    <xf numFmtId="0" fontId="12" fillId="0" borderId="0" xfId="0" applyFont="1" applyBorder="1" applyAlignment="1">
      <alignment horizontal="center"/>
    </xf>
    <xf numFmtId="0" fontId="9" fillId="0" borderId="0" xfId="0" applyFont="1" applyBorder="1" applyAlignment="1">
      <alignment horizontal="justify" vertical="center"/>
    </xf>
    <xf numFmtId="0" fontId="14" fillId="0" borderId="17" xfId="0" applyFont="1" applyFill="1" applyBorder="1" applyAlignment="1">
      <alignment horizontal="left" vertical="center"/>
    </xf>
    <xf numFmtId="0" fontId="14" fillId="0" borderId="20" xfId="0" applyFont="1" applyFill="1" applyBorder="1" applyAlignment="1">
      <alignment horizontal="center" vertical="center"/>
    </xf>
    <xf numFmtId="0" fontId="14" fillId="0" borderId="17" xfId="0" applyFont="1" applyFill="1" applyBorder="1" applyAlignment="1">
      <alignment horizontal="left" vertical="center" indent="1"/>
    </xf>
    <xf numFmtId="0" fontId="7" fillId="0" borderId="20" xfId="0" applyFont="1" applyFill="1" applyBorder="1" applyAlignment="1">
      <alignment horizontal="center" vertical="center"/>
    </xf>
    <xf numFmtId="3" fontId="8" fillId="0" borderId="0" xfId="0" applyNumberFormat="1" applyFont="1" applyAlignment="1">
      <alignment horizontal="center"/>
    </xf>
    <xf numFmtId="0" fontId="14" fillId="0" borderId="33" xfId="0" applyFont="1" applyFill="1" applyBorder="1" applyAlignment="1">
      <alignment horizontal="left" vertical="center"/>
    </xf>
    <xf numFmtId="0" fontId="7" fillId="0" borderId="32" xfId="0" applyFont="1" applyFill="1" applyBorder="1" applyAlignment="1">
      <alignment horizontal="left" vertical="center"/>
    </xf>
    <xf numFmtId="0" fontId="44" fillId="0" borderId="20" xfId="0" applyFont="1" applyFill="1" applyBorder="1" applyAlignment="1">
      <alignment horizontal="center" vertical="center"/>
    </xf>
    <xf numFmtId="3" fontId="40" fillId="0" borderId="20" xfId="0" applyNumberFormat="1" applyFont="1" applyFill="1" applyBorder="1" applyAlignment="1">
      <alignment horizontal="center" vertical="center"/>
    </xf>
    <xf numFmtId="3" fontId="39" fillId="0" borderId="20" xfId="0" applyNumberFormat="1" applyFont="1" applyFill="1" applyBorder="1" applyAlignment="1">
      <alignment horizontal="center" vertical="center"/>
    </xf>
    <xf numFmtId="164" fontId="40" fillId="0" borderId="20" xfId="0" applyNumberFormat="1" applyFont="1" applyFill="1" applyBorder="1" applyAlignment="1">
      <alignment horizontal="center" vertical="center"/>
    </xf>
    <xf numFmtId="164" fontId="39" fillId="0" borderId="20" xfId="0" applyNumberFormat="1" applyFont="1" applyFill="1" applyBorder="1" applyAlignment="1">
      <alignment horizontal="center" vertical="center"/>
    </xf>
    <xf numFmtId="3" fontId="14" fillId="0" borderId="20" xfId="0" applyNumberFormat="1" applyFont="1" applyFill="1" applyBorder="1" applyAlignment="1">
      <alignment horizontal="center" vertical="center" wrapText="1"/>
    </xf>
    <xf numFmtId="0" fontId="8" fillId="0" borderId="0" xfId="0" applyFont="1" applyFill="1" applyAlignment="1">
      <alignment horizontal="center"/>
    </xf>
    <xf numFmtId="0" fontId="12" fillId="0" borderId="0" xfId="0" applyFont="1" applyFill="1" applyAlignment="1">
      <alignment horizontal="center"/>
    </xf>
    <xf numFmtId="0" fontId="13" fillId="2" borderId="25" xfId="0" applyFont="1" applyFill="1" applyBorder="1" applyAlignment="1">
      <alignment horizontal="center" vertical="center"/>
    </xf>
    <xf numFmtId="0" fontId="56" fillId="0" borderId="0" xfId="0" applyFont="1" applyAlignment="1">
      <alignment horizontal="justify" vertical="center"/>
    </xf>
    <xf numFmtId="0" fontId="13" fillId="2" borderId="18" xfId="0" applyFont="1" applyFill="1" applyBorder="1" applyAlignment="1">
      <alignment horizontal="center" vertical="center" wrapText="1"/>
    </xf>
    <xf numFmtId="0" fontId="46" fillId="2" borderId="106" xfId="0" applyFont="1" applyFill="1" applyBorder="1" applyAlignment="1">
      <alignment horizontal="left" vertical="center" wrapText="1"/>
    </xf>
    <xf numFmtId="0" fontId="46" fillId="2" borderId="111" xfId="0" applyFont="1" applyFill="1" applyBorder="1" applyAlignment="1">
      <alignment horizontal="center" vertical="center" wrapText="1"/>
    </xf>
    <xf numFmtId="0" fontId="46" fillId="2" borderId="112" xfId="0" applyFont="1" applyFill="1" applyBorder="1" applyAlignment="1">
      <alignment horizontal="center" vertical="center" wrapText="1"/>
    </xf>
    <xf numFmtId="0" fontId="46" fillId="2" borderId="111" xfId="0" applyFont="1" applyFill="1" applyBorder="1" applyAlignment="1">
      <alignment horizontal="left" vertical="center" wrapText="1"/>
    </xf>
    <xf numFmtId="0" fontId="46" fillId="2" borderId="110" xfId="0" applyFont="1" applyFill="1" applyBorder="1" applyAlignment="1">
      <alignment horizontal="left" vertical="center" wrapText="1"/>
    </xf>
    <xf numFmtId="0" fontId="46" fillId="2" borderId="118" xfId="0" applyFont="1" applyFill="1" applyBorder="1" applyAlignment="1">
      <alignment horizontal="center" vertical="center" wrapText="1"/>
    </xf>
    <xf numFmtId="0" fontId="46" fillId="10" borderId="15" xfId="0" applyFont="1" applyFill="1" applyBorder="1" applyAlignment="1">
      <alignment horizontal="center" wrapText="1"/>
    </xf>
    <xf numFmtId="0" fontId="24" fillId="0" borderId="15" xfId="0" applyFont="1" applyBorder="1" applyAlignment="1">
      <alignment horizontal="left" wrapText="1" indent="1"/>
    </xf>
    <xf numFmtId="0" fontId="25" fillId="11" borderId="15" xfId="0" applyFont="1" applyFill="1" applyBorder="1" applyAlignment="1">
      <alignment horizontal="left"/>
    </xf>
    <xf numFmtId="3" fontId="25" fillId="11" borderId="15" xfId="0" applyNumberFormat="1" applyFont="1" applyFill="1" applyBorder="1" applyAlignment="1">
      <alignment horizontal="center" vertical="center"/>
    </xf>
    <xf numFmtId="3" fontId="6" fillId="0" borderId="60" xfId="0" applyNumberFormat="1" applyFont="1" applyBorder="1" applyAlignment="1">
      <alignment horizontal="center" vertical="center"/>
    </xf>
    <xf numFmtId="3" fontId="6" fillId="0" borderId="58" xfId="0" applyNumberFormat="1" applyFont="1" applyBorder="1" applyAlignment="1">
      <alignment horizontal="center" vertical="center"/>
    </xf>
    <xf numFmtId="3" fontId="6" fillId="0" borderId="0" xfId="0" applyNumberFormat="1" applyFont="1" applyAlignment="1">
      <alignment horizontal="center" vertical="center"/>
    </xf>
    <xf numFmtId="3" fontId="6" fillId="0" borderId="59" xfId="0" applyNumberFormat="1" applyFont="1" applyBorder="1" applyAlignment="1">
      <alignment horizontal="center" vertical="center"/>
    </xf>
    <xf numFmtId="3" fontId="35" fillId="0" borderId="58" xfId="0" applyNumberFormat="1" applyFont="1" applyBorder="1" applyAlignment="1">
      <alignment horizontal="center" vertical="center"/>
    </xf>
    <xf numFmtId="3" fontId="35" fillId="0" borderId="57" xfId="0" applyNumberFormat="1" applyFont="1" applyBorder="1" applyAlignment="1">
      <alignment horizontal="center" vertical="center"/>
    </xf>
    <xf numFmtId="165" fontId="24" fillId="0" borderId="60" xfId="1" applyNumberFormat="1" applyFont="1" applyBorder="1" applyAlignment="1">
      <alignment horizontal="center" vertical="center"/>
    </xf>
    <xf numFmtId="165" fontId="24" fillId="0" borderId="61" xfId="1" applyNumberFormat="1" applyFont="1" applyBorder="1" applyAlignment="1">
      <alignment horizontal="center" vertical="center"/>
    </xf>
    <xf numFmtId="0" fontId="54" fillId="0" borderId="17" xfId="0" applyFont="1" applyFill="1" applyBorder="1" applyAlignment="1">
      <alignment horizontal="center" vertical="center" wrapText="1"/>
    </xf>
    <xf numFmtId="0" fontId="55" fillId="2" borderId="20" xfId="0" applyFont="1" applyFill="1" applyBorder="1" applyAlignment="1">
      <alignment horizontal="center" vertical="center"/>
    </xf>
    <xf numFmtId="0" fontId="37" fillId="0" borderId="17" xfId="0" applyFont="1" applyBorder="1" applyAlignment="1">
      <alignment horizontal="left" vertical="center" wrapText="1"/>
    </xf>
    <xf numFmtId="0" fontId="37" fillId="0" borderId="20" xfId="0" applyFont="1" applyBorder="1" applyAlignment="1">
      <alignment horizontal="center" vertical="center"/>
    </xf>
    <xf numFmtId="3" fontId="37" fillId="0" borderId="20" xfId="0" applyNumberFormat="1" applyFont="1" applyBorder="1" applyAlignment="1">
      <alignment horizontal="center" vertical="center"/>
    </xf>
    <xf numFmtId="0" fontId="55" fillId="2" borderId="17" xfId="0" applyFont="1" applyFill="1" applyBorder="1" applyAlignment="1">
      <alignment vertical="center"/>
    </xf>
    <xf numFmtId="0" fontId="55" fillId="2" borderId="16" xfId="0" applyFont="1" applyFill="1" applyBorder="1" applyAlignment="1">
      <alignment horizontal="center"/>
    </xf>
    <xf numFmtId="0" fontId="8" fillId="0" borderId="2" xfId="0" applyFont="1" applyFill="1" applyBorder="1"/>
    <xf numFmtId="0" fontId="9" fillId="0" borderId="2" xfId="0" applyFont="1" applyFill="1" applyBorder="1" applyAlignment="1">
      <alignment horizontal="center"/>
    </xf>
    <xf numFmtId="0" fontId="9" fillId="0" borderId="2" xfId="0" applyFont="1" applyFill="1" applyBorder="1"/>
    <xf numFmtId="3" fontId="8" fillId="0" borderId="2" xfId="0" applyNumberFormat="1" applyFont="1" applyFill="1" applyBorder="1" applyAlignment="1">
      <alignment horizontal="center" vertical="center"/>
    </xf>
    <xf numFmtId="0" fontId="8" fillId="0" borderId="0" xfId="0" applyFont="1" applyBorder="1" applyAlignment="1">
      <alignment horizontal="left"/>
    </xf>
    <xf numFmtId="3" fontId="8" fillId="0" borderId="0" xfId="0" applyNumberFormat="1" applyFont="1" applyBorder="1" applyAlignment="1">
      <alignment horizontal="center"/>
    </xf>
    <xf numFmtId="0" fontId="51" fillId="0" borderId="20" xfId="0" applyFont="1" applyBorder="1" applyAlignment="1">
      <alignment horizontal="center" vertical="center" wrapText="1"/>
    </xf>
    <xf numFmtId="0" fontId="52" fillId="0" borderId="20" xfId="0" applyFont="1" applyBorder="1" applyAlignment="1">
      <alignment horizontal="center" vertical="center" wrapText="1"/>
    </xf>
    <xf numFmtId="0" fontId="38" fillId="0" borderId="26" xfId="0" applyFont="1" applyBorder="1" applyAlignment="1">
      <alignment horizontal="left" vertical="center" wrapText="1"/>
    </xf>
    <xf numFmtId="4" fontId="38" fillId="0" borderId="20" xfId="0" applyNumberFormat="1" applyFont="1" applyBorder="1" applyAlignment="1">
      <alignment horizontal="center" vertical="center" wrapText="1"/>
    </xf>
    <xf numFmtId="0" fontId="38" fillId="0" borderId="20" xfId="0" applyFont="1" applyBorder="1" applyAlignment="1">
      <alignment horizontal="center" vertical="center" wrapText="1"/>
    </xf>
    <xf numFmtId="0" fontId="58" fillId="0" borderId="15" xfId="0" applyFont="1" applyFill="1" applyBorder="1" applyAlignment="1">
      <alignment horizontal="justify" vertical="center" wrapText="1"/>
    </xf>
    <xf numFmtId="0" fontId="58" fillId="0" borderId="18" xfId="0" applyFont="1" applyFill="1" applyBorder="1" applyAlignment="1">
      <alignment horizontal="center" vertical="center" wrapText="1"/>
    </xf>
    <xf numFmtId="49" fontId="38" fillId="0" borderId="17" xfId="0" applyNumberFormat="1" applyFont="1" applyBorder="1" applyAlignment="1">
      <alignment horizontal="justify" vertical="center" wrapText="1"/>
    </xf>
    <xf numFmtId="49" fontId="49" fillId="0" borderId="17" xfId="0" applyNumberFormat="1" applyFont="1" applyBorder="1" applyAlignment="1">
      <alignment horizontal="justify" vertical="center" wrapText="1"/>
    </xf>
    <xf numFmtId="49" fontId="37" fillId="0" borderId="17" xfId="0" applyNumberFormat="1" applyFont="1" applyBorder="1" applyAlignment="1">
      <alignment horizontal="justify" vertical="center" wrapText="1"/>
    </xf>
    <xf numFmtId="49" fontId="59" fillId="0" borderId="17" xfId="0" applyNumberFormat="1" applyFont="1" applyBorder="1" applyAlignment="1">
      <alignment horizontal="justify" vertical="center" wrapText="1"/>
    </xf>
    <xf numFmtId="0" fontId="8" fillId="0" borderId="18"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6" fillId="0" borderId="2" xfId="0" applyFont="1" applyBorder="1" applyAlignment="1">
      <alignment horizontal="center"/>
    </xf>
    <xf numFmtId="0" fontId="13" fillId="2" borderId="20"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55" fillId="2" borderId="18" xfId="0" applyFont="1" applyFill="1" applyBorder="1" applyAlignment="1">
      <alignment horizontal="center" vertical="center" wrapText="1"/>
    </xf>
    <xf numFmtId="0" fontId="13" fillId="2" borderId="17" xfId="0" applyFont="1" applyFill="1" applyBorder="1" applyAlignment="1">
      <alignment horizontal="center" vertical="center"/>
    </xf>
    <xf numFmtId="0" fontId="13" fillId="2" borderId="18" xfId="0" applyFont="1" applyFill="1" applyBorder="1" applyAlignment="1">
      <alignment horizontal="center" vertical="center"/>
    </xf>
    <xf numFmtId="0" fontId="40" fillId="0" borderId="17" xfId="0" applyFont="1" applyBorder="1" applyAlignment="1">
      <alignment horizontal="left" vertical="center" wrapText="1"/>
    </xf>
    <xf numFmtId="0" fontId="26" fillId="2" borderId="16" xfId="0" applyFont="1" applyFill="1" applyBorder="1" applyAlignment="1">
      <alignment horizontal="center" vertical="center"/>
    </xf>
    <xf numFmtId="0" fontId="26" fillId="2" borderId="17" xfId="0" applyFont="1" applyFill="1" applyBorder="1" applyAlignment="1">
      <alignment horizontal="center" vertical="center"/>
    </xf>
    <xf numFmtId="0" fontId="26" fillId="2" borderId="16" xfId="0" applyFont="1" applyFill="1" applyBorder="1" applyAlignment="1">
      <alignment horizontal="center" vertical="center" wrapText="1"/>
    </xf>
    <xf numFmtId="0" fontId="26" fillId="2" borderId="17"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26" fillId="2" borderId="18" xfId="0" applyFont="1" applyFill="1" applyBorder="1" applyAlignment="1">
      <alignment horizontal="center" vertical="center" wrapText="1"/>
    </xf>
    <xf numFmtId="0" fontId="26" fillId="2" borderId="15" xfId="0" applyFont="1" applyFill="1" applyBorder="1" applyAlignment="1">
      <alignment horizontal="center" vertical="center" wrapText="1"/>
    </xf>
    <xf numFmtId="0" fontId="26" fillId="2" borderId="15" xfId="0" applyFont="1" applyFill="1" applyBorder="1" applyAlignment="1">
      <alignment horizontal="center" vertical="center"/>
    </xf>
    <xf numFmtId="3" fontId="9" fillId="0" borderId="0" xfId="0" applyNumberFormat="1" applyFont="1" applyBorder="1" applyAlignment="1">
      <alignment horizontal="center"/>
    </xf>
    <xf numFmtId="3" fontId="8" fillId="0" borderId="0" xfId="0" applyNumberFormat="1" applyFont="1" applyBorder="1" applyAlignment="1">
      <alignment horizontal="center" vertical="center" wrapText="1"/>
    </xf>
    <xf numFmtId="49" fontId="25" fillId="0" borderId="119" xfId="0" applyNumberFormat="1" applyFont="1" applyBorder="1" applyAlignment="1">
      <alignment horizontal="justify" vertical="center"/>
    </xf>
    <xf numFmtId="0" fontId="25" fillId="0" borderId="27" xfId="0" applyFont="1" applyBorder="1" applyAlignment="1">
      <alignment horizontal="left" vertical="center"/>
    </xf>
    <xf numFmtId="49" fontId="25" fillId="0" borderId="120" xfId="0" applyNumberFormat="1" applyFont="1" applyBorder="1" applyAlignment="1">
      <alignment horizontal="justify" vertical="center"/>
    </xf>
    <xf numFmtId="0" fontId="25" fillId="0" borderId="121" xfId="0" applyFont="1" applyBorder="1" applyAlignment="1">
      <alignment horizontal="left" vertical="center"/>
    </xf>
    <xf numFmtId="0" fontId="54" fillId="0" borderId="20" xfId="0" applyFont="1" applyFill="1" applyBorder="1" applyAlignment="1">
      <alignment horizontal="center" vertical="center" wrapText="1"/>
    </xf>
    <xf numFmtId="0" fontId="54" fillId="0" borderId="20" xfId="0" applyFont="1" applyFill="1" applyBorder="1" applyAlignment="1">
      <alignment horizontal="left" vertical="center" wrapText="1"/>
    </xf>
    <xf numFmtId="14" fontId="54" fillId="0" borderId="20" xfId="0" applyNumberFormat="1" applyFont="1" applyFill="1" applyBorder="1" applyAlignment="1">
      <alignment horizontal="center" vertical="center" wrapText="1"/>
    </xf>
    <xf numFmtId="4" fontId="54" fillId="0" borderId="20" xfId="0" applyNumberFormat="1" applyFont="1" applyFill="1" applyBorder="1" applyAlignment="1">
      <alignment horizontal="center" vertical="center" wrapText="1"/>
    </xf>
    <xf numFmtId="0" fontId="6" fillId="0" borderId="20" xfId="0" applyFont="1" applyFill="1" applyBorder="1" applyAlignment="1">
      <alignment horizontal="center" vertical="center" wrapText="1"/>
    </xf>
    <xf numFmtId="165" fontId="14" fillId="0" borderId="20" xfId="0" applyNumberFormat="1" applyFont="1" applyBorder="1" applyAlignment="1">
      <alignment horizontal="center" vertical="center" wrapText="1"/>
    </xf>
    <xf numFmtId="166" fontId="14" fillId="0" borderId="20" xfId="0" applyNumberFormat="1" applyFont="1" applyBorder="1" applyAlignment="1">
      <alignment horizontal="center" vertical="center" wrapText="1"/>
    </xf>
    <xf numFmtId="166" fontId="14" fillId="0" borderId="20" xfId="0" applyNumberFormat="1" applyFont="1" applyBorder="1" applyAlignment="1">
      <alignment horizontal="center" vertical="center"/>
    </xf>
    <xf numFmtId="3" fontId="53" fillId="4" borderId="20" xfId="0" applyNumberFormat="1" applyFont="1" applyFill="1" applyBorder="1" applyAlignment="1">
      <alignment horizontal="center" vertical="center" wrapText="1"/>
    </xf>
    <xf numFmtId="0" fontId="53" fillId="4" borderId="20" xfId="0" applyFont="1" applyFill="1" applyBorder="1" applyAlignment="1">
      <alignment horizontal="center" vertical="center" wrapText="1"/>
    </xf>
    <xf numFmtId="3" fontId="36" fillId="4" borderId="20" xfId="0" applyNumberFormat="1" applyFont="1" applyFill="1" applyBorder="1" applyAlignment="1">
      <alignment horizontal="center" vertical="center" wrapText="1"/>
    </xf>
    <xf numFmtId="3" fontId="40" fillId="0" borderId="122" xfId="0" applyNumberFormat="1" applyFont="1" applyBorder="1" applyAlignment="1">
      <alignment horizontal="center" vertical="center"/>
    </xf>
    <xf numFmtId="0" fontId="40" fillId="0" borderId="122" xfId="0" applyFont="1" applyBorder="1" applyAlignment="1">
      <alignment horizontal="center" vertical="center"/>
    </xf>
    <xf numFmtId="3" fontId="62" fillId="0" borderId="122" xfId="0" applyNumberFormat="1" applyFont="1" applyBorder="1" applyAlignment="1">
      <alignment horizontal="center" vertical="center"/>
    </xf>
    <xf numFmtId="0" fontId="62" fillId="0" borderId="122" xfId="0" applyFont="1" applyBorder="1" applyAlignment="1">
      <alignment horizontal="center" vertical="center"/>
    </xf>
    <xf numFmtId="164" fontId="14" fillId="0" borderId="20" xfId="0" applyNumberFormat="1" applyFont="1" applyBorder="1" applyAlignment="1">
      <alignment horizontal="center" vertical="center"/>
    </xf>
    <xf numFmtId="164" fontId="7" fillId="0" borderId="20" xfId="0" applyNumberFormat="1" applyFont="1" applyBorder="1" applyAlignment="1">
      <alignment horizontal="center" vertical="center"/>
    </xf>
    <xf numFmtId="1" fontId="7" fillId="0" borderId="20" xfId="0" applyNumberFormat="1" applyFont="1" applyBorder="1" applyAlignment="1">
      <alignment horizontal="center" vertical="center"/>
    </xf>
    <xf numFmtId="0" fontId="19" fillId="0" borderId="0" xfId="0" applyFont="1" applyFill="1"/>
    <xf numFmtId="3" fontId="12" fillId="0" borderId="0" xfId="0" applyNumberFormat="1" applyFont="1" applyFill="1" applyAlignment="1">
      <alignment horizontal="center" vertical="center"/>
    </xf>
    <xf numFmtId="165" fontId="12" fillId="0" borderId="0" xfId="1" applyNumberFormat="1" applyFont="1" applyAlignment="1">
      <alignment horizontal="center"/>
    </xf>
    <xf numFmtId="0" fontId="40" fillId="0" borderId="17" xfId="0" applyFont="1" applyFill="1" applyBorder="1" applyAlignment="1">
      <alignment horizontal="left" vertical="center"/>
    </xf>
    <xf numFmtId="171" fontId="35" fillId="0" borderId="0" xfId="0" applyNumberFormat="1" applyFont="1" applyAlignment="1">
      <alignment horizontal="center" vertical="center"/>
    </xf>
    <xf numFmtId="9" fontId="12" fillId="0" borderId="0" xfId="1" applyFont="1" applyAlignment="1">
      <alignment horizontal="center"/>
    </xf>
    <xf numFmtId="172" fontId="12" fillId="0" borderId="0" xfId="1" applyNumberFormat="1" applyFont="1" applyAlignment="1">
      <alignment horizontal="center"/>
    </xf>
    <xf numFmtId="10" fontId="12" fillId="0" borderId="0" xfId="1" applyNumberFormat="1" applyFont="1" applyAlignment="1">
      <alignment horizontal="center"/>
    </xf>
    <xf numFmtId="10" fontId="8" fillId="0" borderId="0" xfId="1" applyNumberFormat="1" applyFont="1" applyAlignment="1">
      <alignment horizontal="center"/>
    </xf>
    <xf numFmtId="0" fontId="19" fillId="0" borderId="0" xfId="0" applyFont="1" applyAlignment="1">
      <alignment horizontal="center"/>
    </xf>
    <xf numFmtId="3" fontId="14" fillId="0" borderId="2" xfId="0" applyNumberFormat="1" applyFont="1" applyBorder="1" applyAlignment="1">
      <alignment horizontal="center" vertical="center"/>
    </xf>
    <xf numFmtId="0" fontId="14" fillId="0" borderId="2" xfId="0" applyFont="1" applyBorder="1" applyAlignment="1">
      <alignment horizontal="center" vertical="center"/>
    </xf>
    <xf numFmtId="3" fontId="40" fillId="0" borderId="123" xfId="0" applyNumberFormat="1" applyFont="1" applyBorder="1" applyAlignment="1">
      <alignment horizontal="center" vertical="center"/>
    </xf>
    <xf numFmtId="9" fontId="40" fillId="0" borderId="123" xfId="0" applyNumberFormat="1" applyFont="1" applyBorder="1" applyAlignment="1">
      <alignment horizontal="center" vertical="center"/>
    </xf>
    <xf numFmtId="3" fontId="39" fillId="0" borderId="123" xfId="0" applyNumberFormat="1" applyFont="1" applyBorder="1" applyAlignment="1">
      <alignment horizontal="center" vertical="center"/>
    </xf>
    <xf numFmtId="9" fontId="39" fillId="0" borderId="123" xfId="0" applyNumberFormat="1" applyFont="1" applyBorder="1" applyAlignment="1">
      <alignment horizontal="center" vertical="center"/>
    </xf>
    <xf numFmtId="0" fontId="13" fillId="2" borderId="15" xfId="0" applyFont="1" applyFill="1" applyBorder="1" applyAlignment="1">
      <alignment horizontal="left" vertical="center"/>
    </xf>
    <xf numFmtId="0" fontId="25" fillId="0" borderId="17" xfId="0" applyFont="1" applyBorder="1" applyAlignment="1">
      <alignment horizontal="justify" vertical="center"/>
    </xf>
    <xf numFmtId="0" fontId="26" fillId="2" borderId="124" xfId="0" applyFont="1" applyFill="1" applyBorder="1" applyAlignment="1">
      <alignment horizontal="center" vertical="center"/>
    </xf>
    <xf numFmtId="0" fontId="24" fillId="0" borderId="125" xfId="0" applyFont="1" applyBorder="1" applyAlignment="1">
      <alignment horizontal="left" vertical="center"/>
    </xf>
    <xf numFmtId="3" fontId="24" fillId="0" borderId="126" xfId="0" applyNumberFormat="1" applyFont="1" applyBorder="1" applyAlignment="1">
      <alignment horizontal="center" vertical="center"/>
    </xf>
    <xf numFmtId="0" fontId="24" fillId="0" borderId="126" xfId="0" applyFont="1" applyBorder="1" applyAlignment="1">
      <alignment horizontal="center" vertical="center"/>
    </xf>
    <xf numFmtId="4" fontId="24" fillId="0" borderId="126" xfId="0" applyNumberFormat="1" applyFont="1" applyBorder="1" applyAlignment="1">
      <alignment horizontal="center" vertical="center"/>
    </xf>
    <xf numFmtId="0" fontId="25" fillId="0" borderId="125" xfId="0" applyFont="1" applyBorder="1" applyAlignment="1">
      <alignment horizontal="left" vertical="center"/>
    </xf>
    <xf numFmtId="3" fontId="25" fillId="0" borderId="126" xfId="0" applyNumberFormat="1" applyFont="1" applyBorder="1" applyAlignment="1">
      <alignment horizontal="center" vertical="center"/>
    </xf>
    <xf numFmtId="0" fontId="25" fillId="0" borderId="126" xfId="0" applyFont="1" applyBorder="1" applyAlignment="1">
      <alignment horizontal="center" vertical="center"/>
    </xf>
    <xf numFmtId="9" fontId="39" fillId="0" borderId="20" xfId="0" applyNumberFormat="1" applyFont="1" applyBorder="1" applyAlignment="1">
      <alignment horizontal="center" vertical="center" wrapText="1"/>
    </xf>
    <xf numFmtId="0" fontId="13" fillId="2" borderId="18" xfId="0" applyFont="1" applyFill="1" applyBorder="1" applyAlignment="1">
      <alignment horizontal="center" vertical="center" wrapText="1"/>
    </xf>
    <xf numFmtId="10" fontId="12" fillId="0" borderId="17" xfId="0" applyNumberFormat="1" applyFont="1" applyBorder="1" applyAlignment="1">
      <alignment horizontal="center" vertical="center" wrapText="1"/>
    </xf>
    <xf numFmtId="0" fontId="13" fillId="2" borderId="127" xfId="0" applyFont="1" applyFill="1" applyBorder="1" applyAlignment="1">
      <alignment horizontal="center" vertical="center" wrapText="1"/>
    </xf>
    <xf numFmtId="0" fontId="9" fillId="4" borderId="127" xfId="0" applyFont="1" applyFill="1" applyBorder="1" applyAlignment="1">
      <alignment horizontal="left" vertical="center" wrapText="1"/>
    </xf>
    <xf numFmtId="0" fontId="9" fillId="4" borderId="18" xfId="0" applyFont="1" applyFill="1" applyBorder="1" applyAlignment="1">
      <alignment horizontal="left" vertical="center" wrapText="1"/>
    </xf>
    <xf numFmtId="14" fontId="18" fillId="2" borderId="18" xfId="0" applyNumberFormat="1" applyFont="1" applyFill="1" applyBorder="1" applyAlignment="1">
      <alignment horizontal="center" vertical="center" wrapText="1"/>
    </xf>
    <xf numFmtId="0" fontId="9" fillId="0" borderId="0" xfId="0" applyFont="1" applyFill="1"/>
    <xf numFmtId="0" fontId="7" fillId="0" borderId="17" xfId="0" applyFont="1" applyBorder="1" applyAlignment="1">
      <alignment horizontal="center" vertical="center" wrapText="1"/>
    </xf>
    <xf numFmtId="9" fontId="8" fillId="0" borderId="2" xfId="1" applyFont="1" applyBorder="1" applyAlignment="1">
      <alignment horizontal="center"/>
    </xf>
    <xf numFmtId="9" fontId="8" fillId="0" borderId="2" xfId="2" applyNumberFormat="1" applyFont="1" applyBorder="1" applyAlignment="1">
      <alignment horizontal="center"/>
    </xf>
    <xf numFmtId="9" fontId="8" fillId="0" borderId="2" xfId="1" applyFont="1" applyBorder="1" applyAlignment="1">
      <alignment horizontal="center" vertical="center"/>
    </xf>
    <xf numFmtId="0" fontId="35" fillId="0" borderId="15" xfId="0" applyFont="1" applyBorder="1" applyAlignment="1">
      <alignment horizontal="left" vertical="center" wrapText="1"/>
    </xf>
    <xf numFmtId="0" fontId="25" fillId="0" borderId="61" xfId="0" applyFont="1" applyBorder="1" applyAlignment="1">
      <alignment horizontal="left"/>
    </xf>
    <xf numFmtId="2" fontId="24" fillId="0" borderId="0" xfId="0" applyNumberFormat="1" applyFont="1"/>
    <xf numFmtId="3" fontId="25" fillId="0" borderId="15" xfId="0" applyNumberFormat="1" applyFont="1" applyFill="1" applyBorder="1" applyAlignment="1">
      <alignment horizontal="center" vertical="center" wrapText="1"/>
    </xf>
    <xf numFmtId="3" fontId="25" fillId="0" borderId="37" xfId="0" applyNumberFormat="1" applyFont="1" applyFill="1" applyBorder="1" applyAlignment="1">
      <alignment horizontal="center" vertical="center" wrapText="1"/>
    </xf>
    <xf numFmtId="0" fontId="35" fillId="4" borderId="15" xfId="0" applyFont="1" applyFill="1" applyBorder="1" applyAlignment="1">
      <alignment horizontal="left" vertical="center"/>
    </xf>
    <xf numFmtId="0" fontId="24" fillId="0" borderId="15" xfId="0" applyFont="1" applyBorder="1" applyAlignment="1">
      <alignment horizontal="left" vertical="center"/>
    </xf>
    <xf numFmtId="3" fontId="9" fillId="0" borderId="17" xfId="0" applyNumberFormat="1" applyFont="1" applyBorder="1" applyAlignment="1">
      <alignment horizontal="left" vertical="center"/>
    </xf>
    <xf numFmtId="4" fontId="8" fillId="0" borderId="2" xfId="4" applyNumberFormat="1" applyFont="1" applyBorder="1"/>
    <xf numFmtId="4" fontId="8" fillId="0" borderId="2" xfId="4" applyNumberFormat="1" applyFont="1" applyBorder="1" applyAlignment="1">
      <alignment wrapText="1"/>
    </xf>
    <xf numFmtId="166" fontId="9" fillId="0" borderId="2" xfId="2" applyNumberFormat="1" applyFont="1" applyBorder="1"/>
    <xf numFmtId="164" fontId="9" fillId="0" borderId="2" xfId="2" applyNumberFormat="1" applyFont="1" applyFill="1" applyBorder="1" applyAlignment="1"/>
    <xf numFmtId="4" fontId="9" fillId="0" borderId="2" xfId="2" applyNumberFormat="1" applyFont="1" applyFill="1" applyBorder="1" applyAlignment="1"/>
    <xf numFmtId="164" fontId="9" fillId="0" borderId="2" xfId="4" applyNumberFormat="1" applyFont="1" applyFill="1" applyBorder="1" applyAlignment="1"/>
    <xf numFmtId="4" fontId="9" fillId="0" borderId="2" xfId="4" applyNumberFormat="1" applyFont="1" applyBorder="1"/>
    <xf numFmtId="166" fontId="9" fillId="0" borderId="2" xfId="4" applyNumberFormat="1" applyFont="1" applyBorder="1" applyAlignment="1">
      <alignment horizontal="center" vertical="center"/>
    </xf>
    <xf numFmtId="0" fontId="9" fillId="0" borderId="2" xfId="4" applyFont="1" applyBorder="1" applyAlignment="1">
      <alignment horizontal="center" vertical="center"/>
    </xf>
    <xf numFmtId="0" fontId="8" fillId="9" borderId="0" xfId="2" applyFont="1" applyFill="1"/>
    <xf numFmtId="0" fontId="13" fillId="2" borderId="20" xfId="0" applyFont="1" applyFill="1" applyBorder="1" applyAlignment="1">
      <alignment horizontal="center" vertical="center" wrapText="1"/>
    </xf>
    <xf numFmtId="0" fontId="9" fillId="0" borderId="2" xfId="2" applyFont="1" applyBorder="1" applyAlignment="1">
      <alignment horizontal="center" vertical="center" wrapText="1"/>
    </xf>
    <xf numFmtId="0" fontId="46" fillId="2" borderId="18" xfId="0" applyFont="1" applyFill="1" applyBorder="1" applyAlignment="1">
      <alignment horizontal="center" vertical="center"/>
    </xf>
    <xf numFmtId="0" fontId="46" fillId="2" borderId="18" xfId="0" applyFont="1" applyFill="1" applyBorder="1" applyAlignment="1">
      <alignment horizontal="center" vertical="center" wrapText="1"/>
    </xf>
    <xf numFmtId="0" fontId="12" fillId="0" borderId="0" xfId="0" applyFont="1" applyFill="1" applyAlignment="1">
      <alignment horizontal="left" vertical="center"/>
    </xf>
    <xf numFmtId="0" fontId="12" fillId="0" borderId="0" xfId="0" applyFont="1" applyFill="1" applyAlignment="1">
      <alignment horizontal="left"/>
    </xf>
    <xf numFmtId="0" fontId="65" fillId="0" borderId="0" xfId="6" applyFont="1" applyFill="1"/>
    <xf numFmtId="0" fontId="65" fillId="0" borderId="0" xfId="6" applyFont="1" applyFill="1" applyAlignment="1">
      <alignment vertical="center"/>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40" fillId="0" borderId="16" xfId="0" applyFont="1" applyBorder="1" applyAlignment="1">
      <alignment horizontal="left" vertical="center" wrapText="1"/>
    </xf>
    <xf numFmtId="0" fontId="40" fillId="0" borderId="17" xfId="0" applyFont="1" applyBorder="1" applyAlignment="1">
      <alignment horizontal="left" vertical="center" wrapText="1"/>
    </xf>
    <xf numFmtId="0" fontId="40" fillId="0" borderId="16" xfId="0" applyFont="1" applyBorder="1" applyAlignment="1">
      <alignment horizontal="center" vertical="center"/>
    </xf>
    <xf numFmtId="0" fontId="40" fillId="0" borderId="17" xfId="0" applyFont="1" applyBorder="1" applyAlignment="1">
      <alignment horizontal="center" vertical="center"/>
    </xf>
    <xf numFmtId="0" fontId="13" fillId="2" borderId="16" xfId="0" applyFont="1" applyFill="1" applyBorder="1" applyAlignment="1">
      <alignment horizontal="center" vertical="center"/>
    </xf>
    <xf numFmtId="0" fontId="13" fillId="2" borderId="17" xfId="0" applyFont="1" applyFill="1" applyBorder="1" applyAlignment="1">
      <alignment horizontal="center" vertical="center"/>
    </xf>
    <xf numFmtId="0" fontId="13" fillId="2" borderId="22" xfId="0" applyFont="1" applyFill="1" applyBorder="1" applyAlignment="1">
      <alignment horizontal="center" vertical="center"/>
    </xf>
    <xf numFmtId="0" fontId="13" fillId="2" borderId="18" xfId="0" applyFont="1" applyFill="1" applyBorder="1" applyAlignment="1">
      <alignment horizontal="center" vertical="center"/>
    </xf>
    <xf numFmtId="3" fontId="14" fillId="0" borderId="22" xfId="0" applyNumberFormat="1" applyFont="1" applyBorder="1" applyAlignment="1">
      <alignment horizontal="center" vertical="center"/>
    </xf>
    <xf numFmtId="0" fontId="0" fillId="0" borderId="18" xfId="0" applyBorder="1" applyAlignment="1">
      <alignment horizontal="center" vertical="center"/>
    </xf>
    <xf numFmtId="3" fontId="12" fillId="0" borderId="24" xfId="0" applyNumberFormat="1" applyFont="1" applyBorder="1" applyAlignment="1">
      <alignment horizontal="center"/>
    </xf>
    <xf numFmtId="0" fontId="0" fillId="0" borderId="27" xfId="0" applyBorder="1" applyAlignment="1">
      <alignment horizontal="center"/>
    </xf>
    <xf numFmtId="3" fontId="7" fillId="0" borderId="22" xfId="0" applyNumberFormat="1" applyFont="1" applyBorder="1" applyAlignment="1">
      <alignment horizontal="center" vertical="center"/>
    </xf>
    <xf numFmtId="0" fontId="61" fillId="0" borderId="18" xfId="0" applyFont="1" applyBorder="1" applyAlignment="1">
      <alignment horizontal="center" vertical="center"/>
    </xf>
    <xf numFmtId="3" fontId="14" fillId="0" borderId="18" xfId="0" applyNumberFormat="1" applyFont="1" applyBorder="1" applyAlignment="1">
      <alignment horizontal="center" vertical="center"/>
    </xf>
    <xf numFmtId="0" fontId="53" fillId="4" borderId="16" xfId="0" applyFont="1" applyFill="1" applyBorder="1" applyAlignment="1">
      <alignment horizontal="center" vertical="center" wrapText="1"/>
    </xf>
    <xf numFmtId="0" fontId="53" fillId="4" borderId="17" xfId="0" applyFont="1" applyFill="1" applyBorder="1" applyAlignment="1">
      <alignment horizontal="center" vertical="center" wrapText="1"/>
    </xf>
    <xf numFmtId="0" fontId="13" fillId="2" borderId="23" xfId="0" applyFont="1" applyFill="1" applyBorder="1" applyAlignment="1">
      <alignment horizontal="center" vertical="center"/>
    </xf>
    <xf numFmtId="0" fontId="13" fillId="2" borderId="30" xfId="0" applyFont="1" applyFill="1" applyBorder="1" applyAlignment="1">
      <alignment horizontal="center" vertical="center"/>
    </xf>
    <xf numFmtId="0" fontId="0" fillId="0" borderId="20" xfId="0" applyBorder="1" applyAlignment="1"/>
    <xf numFmtId="14" fontId="14" fillId="0" borderId="22" xfId="0" applyNumberFormat="1" applyFont="1" applyBorder="1" applyAlignment="1">
      <alignment horizontal="center" vertical="center"/>
    </xf>
    <xf numFmtId="14" fontId="14" fillId="0" borderId="18" xfId="0" applyNumberFormat="1" applyFont="1" applyBorder="1" applyAlignment="1">
      <alignment horizontal="center" vertical="center"/>
    </xf>
    <xf numFmtId="0" fontId="40" fillId="0" borderId="16" xfId="0" applyFont="1" applyBorder="1" applyAlignment="1">
      <alignment horizontal="center" vertical="center" wrapText="1"/>
    </xf>
    <xf numFmtId="0" fontId="40" fillId="0" borderId="17" xfId="0" applyFont="1" applyBorder="1" applyAlignment="1">
      <alignment horizontal="center" vertical="center" wrapText="1"/>
    </xf>
    <xf numFmtId="0" fontId="13" fillId="2" borderId="21" xfId="0" applyFont="1" applyFill="1" applyBorder="1" applyAlignment="1">
      <alignment horizontal="center" vertical="center"/>
    </xf>
    <xf numFmtId="0" fontId="24" fillId="0" borderId="22" xfId="0" applyFont="1" applyBorder="1" applyAlignment="1">
      <alignment horizontal="center" vertical="center"/>
    </xf>
    <xf numFmtId="0" fontId="24" fillId="0" borderId="18" xfId="0" applyFont="1" applyBorder="1" applyAlignment="1">
      <alignment horizontal="center" vertical="center"/>
    </xf>
    <xf numFmtId="0" fontId="55" fillId="2" borderId="22" xfId="0" applyFont="1" applyFill="1" applyBorder="1" applyAlignment="1">
      <alignment horizontal="center" vertical="center"/>
    </xf>
    <xf numFmtId="0" fontId="55" fillId="2" borderId="21" xfId="0" applyFont="1" applyFill="1" applyBorder="1" applyAlignment="1">
      <alignment horizontal="center" vertical="center"/>
    </xf>
    <xf numFmtId="0" fontId="55" fillId="2" borderId="22" xfId="0" applyFont="1" applyFill="1" applyBorder="1" applyAlignment="1">
      <alignment horizontal="center" vertical="center" wrapText="1"/>
    </xf>
    <xf numFmtId="0" fontId="55" fillId="2" borderId="18" xfId="0" applyFont="1" applyFill="1" applyBorder="1" applyAlignment="1">
      <alignment horizontal="center" vertical="center" wrapText="1"/>
    </xf>
    <xf numFmtId="3" fontId="40" fillId="0" borderId="22" xfId="0" applyNumberFormat="1" applyFont="1" applyBorder="1" applyAlignment="1">
      <alignment horizontal="center" vertical="center" wrapText="1"/>
    </xf>
    <xf numFmtId="3" fontId="40" fillId="0" borderId="18" xfId="0" applyNumberFormat="1" applyFont="1" applyBorder="1" applyAlignment="1">
      <alignment horizontal="center" vertical="center" wrapText="1"/>
    </xf>
    <xf numFmtId="3" fontId="39" fillId="0" borderId="22" xfId="0" applyNumberFormat="1" applyFont="1" applyBorder="1" applyAlignment="1">
      <alignment horizontal="center" vertical="center" wrapText="1"/>
    </xf>
    <xf numFmtId="3" fontId="39" fillId="0" borderId="18" xfId="0" applyNumberFormat="1" applyFont="1" applyBorder="1" applyAlignment="1">
      <alignment horizontal="center" vertical="center" wrapText="1"/>
    </xf>
    <xf numFmtId="0" fontId="16" fillId="0" borderId="2" xfId="0" applyFont="1" applyBorder="1" applyAlignment="1">
      <alignment horizontal="center"/>
    </xf>
    <xf numFmtId="0" fontId="13" fillId="2" borderId="26" xfId="0" applyFont="1" applyFill="1" applyBorder="1" applyAlignment="1">
      <alignment horizontal="center" vertical="center" wrapText="1"/>
    </xf>
    <xf numFmtId="0" fontId="7" fillId="0" borderId="25" xfId="0" applyFont="1" applyBorder="1" applyAlignment="1">
      <alignment horizontal="justify" vertical="center" wrapText="1"/>
    </xf>
    <xf numFmtId="0" fontId="7" fillId="0" borderId="23" xfId="0" applyFont="1" applyBorder="1" applyAlignment="1">
      <alignment horizontal="justify" vertical="center" wrapText="1"/>
    </xf>
    <xf numFmtId="0" fontId="13" fillId="2" borderId="25"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6" fillId="0" borderId="2" xfId="0" applyFont="1" applyBorder="1" applyAlignment="1">
      <alignment horizontal="center" vertical="center"/>
    </xf>
    <xf numFmtId="0" fontId="13" fillId="2" borderId="22"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26" fillId="2" borderId="22" xfId="0" applyFont="1" applyFill="1" applyBorder="1" applyAlignment="1">
      <alignment horizontal="center" vertical="center" wrapText="1"/>
    </xf>
    <xf numFmtId="0" fontId="26" fillId="2" borderId="21" xfId="0" applyFont="1" applyFill="1" applyBorder="1" applyAlignment="1">
      <alignment horizontal="center" vertical="center" wrapText="1"/>
    </xf>
    <xf numFmtId="0" fontId="26" fillId="2" borderId="18" xfId="0" applyFont="1" applyFill="1" applyBorder="1" applyAlignment="1">
      <alignment horizontal="center" vertical="center" wrapText="1"/>
    </xf>
    <xf numFmtId="3" fontId="13" fillId="2" borderId="22" xfId="0" applyNumberFormat="1" applyFont="1" applyFill="1" applyBorder="1" applyAlignment="1">
      <alignment horizontal="center" vertical="center" wrapText="1"/>
    </xf>
    <xf numFmtId="0" fontId="26" fillId="2" borderId="16" xfId="0" applyFont="1" applyFill="1" applyBorder="1" applyAlignment="1">
      <alignment horizontal="center" vertical="center" wrapText="1"/>
    </xf>
    <xf numFmtId="0" fontId="26" fillId="2" borderId="17" xfId="0" applyFont="1" applyFill="1" applyBorder="1" applyAlignment="1">
      <alignment horizontal="center" vertical="center" wrapText="1"/>
    </xf>
    <xf numFmtId="0" fontId="52" fillId="0" borderId="16" xfId="0" applyFont="1" applyBorder="1" applyAlignment="1">
      <alignment horizontal="center" vertical="center" wrapText="1"/>
    </xf>
    <xf numFmtId="0" fontId="52" fillId="0" borderId="17" xfId="0" applyFont="1" applyBorder="1" applyAlignment="1">
      <alignment horizontal="center" vertical="center" wrapText="1"/>
    </xf>
    <xf numFmtId="0" fontId="12" fillId="0" borderId="24" xfId="0" applyFont="1" applyBorder="1" applyAlignment="1">
      <alignment horizontal="justify" vertical="center" wrapText="1"/>
    </xf>
    <xf numFmtId="0" fontId="46" fillId="2" borderId="78" xfId="0" applyFont="1" applyFill="1" applyBorder="1" applyAlignment="1">
      <alignment horizontal="center" vertical="center" wrapText="1"/>
    </xf>
    <xf numFmtId="0" fontId="46" fillId="2" borderId="80" xfId="0" applyFont="1" applyFill="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9" fillId="0" borderId="9" xfId="0" applyFont="1" applyBorder="1" applyAlignment="1">
      <alignment horizontal="center" wrapText="1"/>
    </xf>
    <xf numFmtId="0" fontId="9" fillId="0" borderId="5" xfId="0" applyFont="1" applyBorder="1" applyAlignment="1">
      <alignment horizontal="center" wrapText="1"/>
    </xf>
    <xf numFmtId="0" fontId="9" fillId="0" borderId="9" xfId="0" applyFont="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center"/>
    </xf>
    <xf numFmtId="0" fontId="9" fillId="0" borderId="8" xfId="0" applyFont="1" applyBorder="1" applyAlignment="1">
      <alignment horizontal="center"/>
    </xf>
    <xf numFmtId="0" fontId="55" fillId="2" borderId="18" xfId="0" applyFont="1" applyFill="1" applyBorder="1" applyAlignment="1">
      <alignment horizontal="center" vertical="center"/>
    </xf>
    <xf numFmtId="0" fontId="55" fillId="2" borderId="21" xfId="0" applyFont="1" applyFill="1" applyBorder="1" applyAlignment="1">
      <alignment horizontal="center" vertical="center" wrapText="1"/>
    </xf>
    <xf numFmtId="0" fontId="9" fillId="0" borderId="2" xfId="2" applyFont="1" applyBorder="1" applyAlignment="1">
      <alignment horizontal="center" vertical="center" wrapText="1"/>
    </xf>
    <xf numFmtId="0" fontId="13" fillId="2" borderId="31" xfId="0" applyFont="1" applyFill="1" applyBorder="1" applyAlignment="1">
      <alignment horizontal="center" vertical="center"/>
    </xf>
    <xf numFmtId="0" fontId="13" fillId="2" borderId="33" xfId="0" applyFont="1" applyFill="1" applyBorder="1" applyAlignment="1">
      <alignment horizontal="center" vertical="center"/>
    </xf>
    <xf numFmtId="0" fontId="12" fillId="0" borderId="30" xfId="0" applyFont="1" applyBorder="1" applyAlignment="1">
      <alignment horizontal="center" vertical="center"/>
    </xf>
    <xf numFmtId="0" fontId="63" fillId="0" borderId="24" xfId="0" applyFont="1" applyBorder="1" applyAlignment="1">
      <alignment horizontal="center" wrapText="1"/>
    </xf>
    <xf numFmtId="0" fontId="64" fillId="0" borderId="0" xfId="0" applyFont="1" applyAlignment="1">
      <alignment horizontal="center" wrapText="1"/>
    </xf>
    <xf numFmtId="0" fontId="0" fillId="0" borderId="0" xfId="0" applyAlignment="1">
      <alignment horizontal="center" wrapText="1"/>
    </xf>
    <xf numFmtId="0" fontId="64" fillId="0" borderId="24" xfId="0" applyFont="1" applyBorder="1" applyAlignment="1">
      <alignment horizontal="center" wrapText="1"/>
    </xf>
    <xf numFmtId="0" fontId="13" fillId="2" borderId="31" xfId="0" applyFont="1" applyFill="1" applyBorder="1" applyAlignment="1">
      <alignment horizontal="justify" vertical="center"/>
    </xf>
    <xf numFmtId="0" fontId="13" fillId="2" borderId="33" xfId="0" applyFont="1" applyFill="1" applyBorder="1" applyAlignment="1">
      <alignment horizontal="justify" vertical="center"/>
    </xf>
    <xf numFmtId="0" fontId="13" fillId="2" borderId="31" xfId="0" applyFont="1" applyFill="1" applyBorder="1" applyAlignment="1">
      <alignment horizontal="justify" vertical="center" wrapText="1"/>
    </xf>
    <xf numFmtId="0" fontId="13" fillId="2" borderId="33" xfId="0" applyFont="1" applyFill="1" applyBorder="1" applyAlignment="1">
      <alignment horizontal="justify" vertical="center" wrapText="1"/>
    </xf>
    <xf numFmtId="0" fontId="8" fillId="0" borderId="40" xfId="0" applyFont="1" applyBorder="1" applyAlignment="1">
      <alignment horizontal="left" vertical="center"/>
    </xf>
    <xf numFmtId="0" fontId="13" fillId="2" borderId="39" xfId="0" applyFont="1" applyFill="1" applyBorder="1" applyAlignment="1">
      <alignment horizontal="center" vertical="center"/>
    </xf>
    <xf numFmtId="0" fontId="8" fillId="0" borderId="40" xfId="0" applyFont="1" applyBorder="1"/>
    <xf numFmtId="0" fontId="8" fillId="0" borderId="22" xfId="0" applyFont="1" applyBorder="1" applyAlignment="1">
      <alignment horizontal="left" vertical="center" wrapText="1"/>
    </xf>
    <xf numFmtId="0" fontId="8" fillId="0" borderId="18" xfId="0" applyFont="1" applyBorder="1" applyAlignment="1">
      <alignment horizontal="left" vertical="center" wrapText="1"/>
    </xf>
    <xf numFmtId="0" fontId="9" fillId="0" borderId="22" xfId="0" applyFont="1" applyBorder="1" applyAlignment="1">
      <alignment horizontal="center" vertical="center" wrapText="1"/>
    </xf>
    <xf numFmtId="0" fontId="9" fillId="0" borderId="18"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40" xfId="0" applyFont="1" applyBorder="1" applyAlignment="1">
      <alignment horizontal="left"/>
    </xf>
    <xf numFmtId="3" fontId="8" fillId="0" borderId="40" xfId="0" applyNumberFormat="1" applyFont="1" applyBorder="1" applyAlignment="1">
      <alignment horizontal="left"/>
    </xf>
    <xf numFmtId="0" fontId="46" fillId="2" borderId="91" xfId="0" applyFont="1" applyFill="1" applyBorder="1" applyAlignment="1">
      <alignment horizontal="center" vertical="center" wrapText="1"/>
    </xf>
    <xf numFmtId="0" fontId="46" fillId="2" borderId="71" xfId="0" applyFont="1" applyFill="1" applyBorder="1" applyAlignment="1">
      <alignment horizontal="center" vertical="center" wrapText="1"/>
    </xf>
    <xf numFmtId="0" fontId="46" fillId="2" borderId="98" xfId="0" applyFont="1" applyFill="1" applyBorder="1" applyAlignment="1">
      <alignment horizontal="center" vertical="center" wrapText="1"/>
    </xf>
    <xf numFmtId="0" fontId="46" fillId="2" borderId="92" xfId="0" applyFont="1" applyFill="1" applyBorder="1" applyAlignment="1">
      <alignment horizontal="center" vertical="center" wrapText="1"/>
    </xf>
    <xf numFmtId="0" fontId="46" fillId="2" borderId="96" xfId="0" applyFont="1" applyFill="1" applyBorder="1" applyAlignment="1">
      <alignment horizontal="center" vertical="center" wrapText="1"/>
    </xf>
    <xf numFmtId="0" fontId="46" fillId="2" borderId="99" xfId="0" applyFont="1" applyFill="1" applyBorder="1" applyAlignment="1">
      <alignment horizontal="center" vertical="center" wrapText="1"/>
    </xf>
    <xf numFmtId="0" fontId="45" fillId="2" borderId="93" xfId="0" applyFont="1" applyFill="1" applyBorder="1" applyAlignment="1">
      <alignment horizontal="center" vertical="center" wrapText="1"/>
    </xf>
    <xf numFmtId="0" fontId="45" fillId="2" borderId="94" xfId="0" applyFont="1" applyFill="1" applyBorder="1" applyAlignment="1">
      <alignment horizontal="center" vertical="center" wrapText="1"/>
    </xf>
    <xf numFmtId="0" fontId="45" fillId="2" borderId="51" xfId="0" applyFont="1" applyFill="1" applyBorder="1" applyAlignment="1">
      <alignment horizontal="center" vertical="center" wrapText="1"/>
    </xf>
    <xf numFmtId="0" fontId="45" fillId="2" borderId="79" xfId="0" applyFont="1" applyFill="1" applyBorder="1" applyAlignment="1">
      <alignment horizontal="center" vertical="center" wrapText="1"/>
    </xf>
    <xf numFmtId="0" fontId="45" fillId="2" borderId="49" xfId="0" applyFont="1" applyFill="1" applyBorder="1" applyAlignment="1">
      <alignment horizontal="center" vertical="center" wrapText="1"/>
    </xf>
    <xf numFmtId="0" fontId="46" fillId="2" borderId="73" xfId="0" applyFont="1" applyFill="1" applyBorder="1" applyAlignment="1">
      <alignment horizontal="center" vertical="center" wrapText="1"/>
    </xf>
    <xf numFmtId="0" fontId="46" fillId="2" borderId="80" xfId="0" applyFont="1" applyFill="1" applyBorder="1" applyAlignment="1">
      <alignment horizontal="center" vertical="center" wrapText="1"/>
    </xf>
    <xf numFmtId="0" fontId="46" fillId="2" borderId="25" xfId="0" applyFont="1" applyFill="1" applyBorder="1" applyAlignment="1">
      <alignment horizontal="center" vertical="center"/>
    </xf>
    <xf numFmtId="0" fontId="46" fillId="2" borderId="23" xfId="0" applyFont="1" applyFill="1" applyBorder="1" applyAlignment="1">
      <alignment horizontal="center" vertical="center"/>
    </xf>
    <xf numFmtId="0" fontId="46" fillId="2" borderId="47" xfId="0" applyFont="1" applyFill="1" applyBorder="1" applyAlignment="1">
      <alignment horizontal="center" vertical="center" wrapText="1"/>
    </xf>
    <xf numFmtId="0" fontId="46" fillId="2" borderId="49" xfId="0" applyFont="1" applyFill="1" applyBorder="1" applyAlignment="1">
      <alignment horizontal="center" vertical="center" wrapText="1"/>
    </xf>
    <xf numFmtId="0" fontId="46" fillId="2" borderId="75" xfId="0" applyFont="1" applyFill="1" applyBorder="1" applyAlignment="1">
      <alignment horizontal="center" vertical="center" wrapText="1"/>
    </xf>
    <xf numFmtId="0" fontId="46" fillId="2" borderId="72" xfId="0" applyFont="1" applyFill="1" applyBorder="1" applyAlignment="1">
      <alignment horizontal="center" vertical="center" wrapText="1"/>
    </xf>
    <xf numFmtId="0" fontId="46" fillId="2" borderId="53" xfId="0" applyFont="1" applyFill="1" applyBorder="1" applyAlignment="1">
      <alignment horizontal="center" vertical="center" wrapText="1"/>
    </xf>
    <xf numFmtId="0" fontId="46" fillId="2" borderId="87" xfId="0" applyFont="1" applyFill="1" applyBorder="1" applyAlignment="1">
      <alignment horizontal="center" vertical="center" wrapText="1"/>
    </xf>
    <xf numFmtId="0" fontId="46" fillId="2" borderId="88" xfId="0" applyFont="1" applyFill="1" applyBorder="1" applyAlignment="1">
      <alignment horizontal="center" vertical="center" wrapText="1"/>
    </xf>
    <xf numFmtId="0" fontId="46" fillId="2" borderId="89" xfId="0" applyFont="1" applyFill="1" applyBorder="1" applyAlignment="1">
      <alignment horizontal="center" vertical="center" wrapText="1"/>
    </xf>
    <xf numFmtId="0" fontId="46" fillId="2" borderId="44" xfId="0" applyFont="1" applyFill="1" applyBorder="1" applyAlignment="1">
      <alignment horizontal="center" vertical="center" wrapText="1"/>
    </xf>
    <xf numFmtId="0" fontId="46" fillId="2" borderId="45" xfId="0" applyFont="1" applyFill="1" applyBorder="1" applyAlignment="1">
      <alignment horizontal="center" vertical="center" wrapText="1"/>
    </xf>
    <xf numFmtId="0" fontId="46" fillId="2" borderId="46" xfId="0" applyFont="1" applyFill="1" applyBorder="1" applyAlignment="1">
      <alignment horizontal="center" vertical="center" wrapText="1"/>
    </xf>
    <xf numFmtId="0" fontId="46" fillId="2" borderId="74" xfId="0" applyFont="1" applyFill="1" applyBorder="1" applyAlignment="1">
      <alignment horizontal="center" wrapText="1"/>
    </xf>
    <xf numFmtId="0" fontId="46" fillId="2" borderId="71" xfId="0" applyFont="1" applyFill="1" applyBorder="1" applyAlignment="1">
      <alignment horizontal="center" wrapText="1"/>
    </xf>
    <xf numFmtId="0" fontId="46" fillId="2" borderId="69" xfId="0" applyFont="1" applyFill="1" applyBorder="1" applyAlignment="1">
      <alignment horizontal="center" wrapText="1"/>
    </xf>
    <xf numFmtId="0" fontId="46" fillId="2" borderId="74" xfId="0" applyFont="1" applyFill="1" applyBorder="1" applyAlignment="1">
      <alignment horizontal="center" vertical="center"/>
    </xf>
    <xf numFmtId="0" fontId="46" fillId="2" borderId="71" xfId="0" applyFont="1" applyFill="1" applyBorder="1" applyAlignment="1">
      <alignment horizontal="center" vertical="center"/>
    </xf>
    <xf numFmtId="0" fontId="46" fillId="2" borderId="69" xfId="0" applyFont="1" applyFill="1" applyBorder="1" applyAlignment="1">
      <alignment horizontal="center" vertical="center"/>
    </xf>
    <xf numFmtId="0" fontId="46" fillId="2" borderId="70" xfId="0" applyFont="1" applyFill="1" applyBorder="1" applyAlignment="1">
      <alignment horizontal="center" vertical="center" wrapText="1"/>
    </xf>
    <xf numFmtId="0" fontId="46" fillId="2" borderId="54" xfId="0" applyFont="1" applyFill="1" applyBorder="1" applyAlignment="1">
      <alignment horizontal="center" vertical="center" wrapText="1"/>
    </xf>
    <xf numFmtId="0" fontId="45" fillId="2" borderId="71" xfId="0" applyFont="1" applyFill="1" applyBorder="1" applyAlignment="1">
      <alignment horizontal="center" vertical="center" wrapText="1"/>
    </xf>
    <xf numFmtId="0" fontId="45" fillId="2" borderId="69" xfId="0" applyFont="1" applyFill="1" applyBorder="1" applyAlignment="1">
      <alignment horizontal="center" vertical="center" wrapText="1"/>
    </xf>
    <xf numFmtId="0" fontId="46" fillId="2" borderId="74" xfId="0" applyFont="1" applyFill="1" applyBorder="1" applyAlignment="1">
      <alignment horizontal="center" vertical="center" wrapText="1"/>
    </xf>
    <xf numFmtId="0" fontId="46" fillId="2" borderId="74" xfId="0" applyFont="1" applyFill="1" applyBorder="1" applyAlignment="1">
      <alignment horizontal="center"/>
    </xf>
    <xf numFmtId="0" fontId="46" fillId="2" borderId="71" xfId="0" applyFont="1" applyFill="1" applyBorder="1" applyAlignment="1">
      <alignment horizontal="center"/>
    </xf>
    <xf numFmtId="0" fontId="46" fillId="2" borderId="69" xfId="0" applyFont="1" applyFill="1" applyBorder="1" applyAlignment="1">
      <alignment horizontal="center"/>
    </xf>
    <xf numFmtId="0" fontId="46" fillId="2" borderId="29" xfId="0" applyFont="1" applyFill="1" applyBorder="1" applyAlignment="1">
      <alignment horizontal="center" vertical="center" wrapText="1"/>
    </xf>
    <xf numFmtId="0" fontId="46" fillId="2" borderId="0" xfId="0" applyFont="1" applyFill="1" applyBorder="1" applyAlignment="1">
      <alignment horizontal="center" vertical="center" wrapText="1"/>
    </xf>
    <xf numFmtId="0" fontId="46" fillId="2" borderId="30" xfId="0" applyFont="1" applyFill="1" applyBorder="1" applyAlignment="1">
      <alignment horizontal="center" vertical="center" wrapText="1"/>
    </xf>
    <xf numFmtId="0" fontId="46" fillId="2" borderId="95" xfId="0" applyFont="1" applyFill="1" applyBorder="1" applyAlignment="1">
      <alignment horizontal="center" vertical="center" wrapText="1"/>
    </xf>
    <xf numFmtId="0" fontId="46" fillId="2" borderId="90" xfId="0" applyFont="1" applyFill="1" applyBorder="1" applyAlignment="1">
      <alignment horizontal="center" vertical="center"/>
    </xf>
    <xf numFmtId="0" fontId="46" fillId="2" borderId="51" xfId="0" applyFont="1" applyFill="1" applyBorder="1" applyAlignment="1">
      <alignment horizontal="center" vertical="center"/>
    </xf>
    <xf numFmtId="0" fontId="46" fillId="2" borderId="97" xfId="0" applyFont="1" applyFill="1" applyBorder="1" applyAlignment="1">
      <alignment horizontal="center" vertical="center"/>
    </xf>
    <xf numFmtId="0" fontId="46" fillId="2" borderId="91" xfId="0" applyFont="1" applyFill="1" applyBorder="1" applyAlignment="1">
      <alignment horizontal="center" vertical="center"/>
    </xf>
    <xf numFmtId="0" fontId="46" fillId="2" borderId="98" xfId="0" applyFont="1" applyFill="1" applyBorder="1" applyAlignment="1">
      <alignment horizontal="center" vertical="center"/>
    </xf>
    <xf numFmtId="0" fontId="46" fillId="2" borderId="73" xfId="0" applyFont="1" applyFill="1" applyBorder="1" applyAlignment="1">
      <alignment horizontal="center" wrapText="1"/>
    </xf>
    <xf numFmtId="0" fontId="46" fillId="2" borderId="70" xfId="0" applyFont="1" applyFill="1" applyBorder="1" applyAlignment="1">
      <alignment horizontal="center" wrapText="1"/>
    </xf>
    <xf numFmtId="0" fontId="46" fillId="2" borderId="54" xfId="0" applyFont="1" applyFill="1" applyBorder="1" applyAlignment="1">
      <alignment horizontal="center" wrapText="1"/>
    </xf>
    <xf numFmtId="0" fontId="26" fillId="2" borderId="15" xfId="0" applyFont="1" applyFill="1" applyBorder="1" applyAlignment="1">
      <alignment horizontal="center" vertical="center" wrapText="1"/>
    </xf>
    <xf numFmtId="0" fontId="26" fillId="2" borderId="15" xfId="0" applyFont="1" applyFill="1" applyBorder="1" applyAlignment="1">
      <alignment horizontal="center" vertical="center"/>
    </xf>
    <xf numFmtId="0" fontId="46" fillId="2" borderId="22" xfId="0" applyFont="1" applyFill="1" applyBorder="1" applyAlignment="1">
      <alignment horizontal="center" vertical="center" wrapText="1"/>
    </xf>
    <xf numFmtId="0" fontId="46" fillId="2" borderId="21" xfId="0" applyFont="1" applyFill="1" applyBorder="1" applyAlignment="1">
      <alignment horizontal="center" vertical="center" wrapText="1"/>
    </xf>
    <xf numFmtId="0" fontId="46" fillId="2" borderId="18" xfId="0" applyFont="1" applyFill="1" applyBorder="1" applyAlignment="1">
      <alignment horizontal="center" vertical="center" wrapText="1"/>
    </xf>
    <xf numFmtId="0" fontId="46" fillId="2" borderId="15" xfId="0" applyFont="1" applyFill="1" applyBorder="1" applyAlignment="1">
      <alignment horizontal="center" vertical="center" wrapText="1"/>
    </xf>
    <xf numFmtId="0" fontId="46" fillId="2" borderId="15" xfId="0" applyFont="1" applyFill="1" applyBorder="1" applyAlignment="1">
      <alignment horizontal="center" vertical="center"/>
    </xf>
    <xf numFmtId="0" fontId="46" fillId="2" borderId="22" xfId="0" applyFont="1" applyFill="1" applyBorder="1" applyAlignment="1">
      <alignment horizontal="center" vertical="center"/>
    </xf>
    <xf numFmtId="0" fontId="46" fillId="2" borderId="21" xfId="0" applyFont="1" applyFill="1" applyBorder="1" applyAlignment="1">
      <alignment horizontal="center" vertical="center"/>
    </xf>
    <xf numFmtId="0" fontId="46" fillId="2" borderId="18" xfId="0" applyFont="1" applyFill="1" applyBorder="1" applyAlignment="1">
      <alignment horizontal="center" vertical="center"/>
    </xf>
    <xf numFmtId="0" fontId="46" fillId="2" borderId="19" xfId="0" applyFont="1" applyFill="1" applyBorder="1" applyAlignment="1">
      <alignment horizontal="center" vertical="center" wrapText="1"/>
    </xf>
    <xf numFmtId="0" fontId="46" fillId="6" borderId="0" xfId="0" applyFont="1" applyFill="1" applyAlignment="1">
      <alignment horizontal="center" vertical="center"/>
    </xf>
    <xf numFmtId="0" fontId="46" fillId="6" borderId="0" xfId="0" applyFont="1" applyFill="1" applyAlignment="1">
      <alignment horizontal="center"/>
    </xf>
    <xf numFmtId="0" fontId="46" fillId="2" borderId="103" xfId="0" applyFont="1" applyFill="1" applyBorder="1" applyAlignment="1">
      <alignment horizontal="center"/>
    </xf>
    <xf numFmtId="0" fontId="46" fillId="2" borderId="104" xfId="0" applyFont="1" applyFill="1" applyBorder="1" applyAlignment="1">
      <alignment horizontal="center"/>
    </xf>
    <xf numFmtId="0" fontId="46" fillId="2" borderId="105" xfId="0" applyFont="1" applyFill="1" applyBorder="1" applyAlignment="1">
      <alignment horizontal="center"/>
    </xf>
    <xf numFmtId="0" fontId="46" fillId="2" borderId="101" xfId="0" applyFont="1" applyFill="1" applyBorder="1" applyAlignment="1">
      <alignment horizontal="center"/>
    </xf>
    <xf numFmtId="0" fontId="46" fillId="2" borderId="100" xfId="0" applyFont="1" applyFill="1" applyBorder="1" applyAlignment="1">
      <alignment horizontal="center"/>
    </xf>
    <xf numFmtId="0" fontId="46" fillId="2" borderId="102" xfId="0" applyFont="1" applyFill="1" applyBorder="1" applyAlignment="1">
      <alignment horizontal="center"/>
    </xf>
    <xf numFmtId="0" fontId="26" fillId="2" borderId="64" xfId="0" applyFont="1" applyFill="1" applyBorder="1" applyAlignment="1">
      <alignment horizontal="center" vertical="center" wrapText="1"/>
    </xf>
    <xf numFmtId="0" fontId="26" fillId="2" borderId="84" xfId="0" applyFont="1" applyFill="1" applyBorder="1" applyAlignment="1">
      <alignment horizontal="center" vertical="center" wrapText="1"/>
    </xf>
    <xf numFmtId="0" fontId="26" fillId="2" borderId="65" xfId="0" applyFont="1" applyFill="1" applyBorder="1" applyAlignment="1">
      <alignment horizontal="center" vertical="center" wrapText="1"/>
    </xf>
    <xf numFmtId="0" fontId="26" fillId="2" borderId="83" xfId="0" applyFont="1" applyFill="1" applyBorder="1" applyAlignment="1">
      <alignment horizontal="center" vertical="center" wrapText="1"/>
    </xf>
    <xf numFmtId="0" fontId="26" fillId="2" borderId="107" xfId="0" applyFont="1" applyFill="1" applyBorder="1" applyAlignment="1">
      <alignment horizontal="center" vertical="center" wrapText="1"/>
    </xf>
    <xf numFmtId="0" fontId="26" fillId="2" borderId="108" xfId="0" applyFont="1" applyFill="1" applyBorder="1" applyAlignment="1">
      <alignment horizontal="center" vertical="center" wrapText="1"/>
    </xf>
    <xf numFmtId="0" fontId="26" fillId="2" borderId="109" xfId="0" applyFont="1" applyFill="1" applyBorder="1" applyAlignment="1">
      <alignment horizontal="center" vertical="center" wrapText="1"/>
    </xf>
    <xf numFmtId="0" fontId="26" fillId="2" borderId="85" xfId="0" applyFont="1" applyFill="1" applyBorder="1" applyAlignment="1">
      <alignment horizontal="center" vertical="center" wrapText="1"/>
    </xf>
    <xf numFmtId="0" fontId="26" fillId="2" borderId="66" xfId="0" applyFont="1" applyFill="1" applyBorder="1" applyAlignment="1">
      <alignment horizontal="center" vertical="center" wrapText="1"/>
    </xf>
    <xf numFmtId="0" fontId="26" fillId="2" borderId="114" xfId="0" applyFont="1" applyFill="1" applyBorder="1" applyAlignment="1">
      <alignment horizontal="center" vertical="center" wrapText="1"/>
    </xf>
    <xf numFmtId="0" fontId="26" fillId="2" borderId="115" xfId="0" applyFont="1" applyFill="1" applyBorder="1" applyAlignment="1">
      <alignment horizontal="center" vertical="center" wrapText="1"/>
    </xf>
    <xf numFmtId="0" fontId="26" fillId="2" borderId="116" xfId="0" applyFont="1" applyFill="1" applyBorder="1" applyAlignment="1">
      <alignment horizontal="center" vertical="center" wrapText="1"/>
    </xf>
    <xf numFmtId="0" fontId="26" fillId="2" borderId="113" xfId="0" applyFont="1" applyFill="1" applyBorder="1" applyAlignment="1">
      <alignment horizontal="center" vertical="center" wrapText="1"/>
    </xf>
    <xf numFmtId="0" fontId="26" fillId="2" borderId="117" xfId="0" applyFont="1" applyFill="1" applyBorder="1" applyAlignment="1">
      <alignment horizontal="center" vertical="center" wrapText="1"/>
    </xf>
    <xf numFmtId="0" fontId="26" fillId="2" borderId="26" xfId="0" applyFont="1" applyFill="1" applyBorder="1" applyAlignment="1">
      <alignment horizontal="center" vertical="center" wrapText="1"/>
    </xf>
    <xf numFmtId="0" fontId="46" fillId="10" borderId="15" xfId="0" applyFont="1" applyFill="1" applyBorder="1" applyAlignment="1">
      <alignment horizontal="center" vertical="center"/>
    </xf>
    <xf numFmtId="0" fontId="46" fillId="10" borderId="15" xfId="0" applyFont="1" applyFill="1" applyBorder="1" applyAlignment="1">
      <alignment horizontal="center" wrapText="1"/>
    </xf>
    <xf numFmtId="0" fontId="13" fillId="2" borderId="22" xfId="0" applyFont="1" applyFill="1" applyBorder="1" applyAlignment="1">
      <alignment horizontal="justify" vertical="center"/>
    </xf>
    <xf numFmtId="0" fontId="13" fillId="2" borderId="18" xfId="0" applyFont="1" applyFill="1" applyBorder="1" applyAlignment="1">
      <alignment horizontal="justify" vertical="center"/>
    </xf>
    <xf numFmtId="0" fontId="13" fillId="2" borderId="16" xfId="0" applyFont="1" applyFill="1" applyBorder="1" applyAlignment="1">
      <alignment horizontal="justify" vertical="center" wrapText="1"/>
    </xf>
    <xf numFmtId="0" fontId="13" fillId="2" borderId="17" xfId="0" applyFont="1" applyFill="1" applyBorder="1" applyAlignment="1">
      <alignment horizontal="justify" vertical="center" wrapText="1"/>
    </xf>
    <xf numFmtId="0" fontId="34" fillId="2" borderId="22" xfId="0" applyFont="1" applyFill="1" applyBorder="1" applyAlignment="1">
      <alignment horizontal="left" vertical="center" wrapText="1"/>
    </xf>
    <xf numFmtId="0" fontId="34" fillId="2" borderId="21" xfId="0" applyFont="1" applyFill="1" applyBorder="1" applyAlignment="1">
      <alignment horizontal="left" vertical="center" wrapText="1"/>
    </xf>
    <xf numFmtId="0" fontId="34" fillId="2" borderId="18" xfId="0" applyFont="1" applyFill="1" applyBorder="1" applyAlignment="1">
      <alignment horizontal="left" vertical="center" wrapText="1"/>
    </xf>
    <xf numFmtId="0" fontId="8" fillId="0" borderId="0" xfId="0" applyFont="1" applyFill="1" applyBorder="1"/>
    <xf numFmtId="3" fontId="0" fillId="0" borderId="0" xfId="0" applyNumberFormat="1" applyFill="1" applyBorder="1" applyAlignment="1">
      <alignment horizontal="center" vertical="center"/>
    </xf>
    <xf numFmtId="0" fontId="12" fillId="0" borderId="0" xfId="0" applyFont="1" applyFill="1" applyBorder="1"/>
    <xf numFmtId="0" fontId="16" fillId="0" borderId="0" xfId="0" applyFont="1" applyFill="1" applyBorder="1" applyAlignment="1">
      <alignment horizontal="left" vertical="center"/>
    </xf>
    <xf numFmtId="0" fontId="16" fillId="0" borderId="0" xfId="0" applyFont="1" applyFill="1" applyBorder="1" applyAlignment="1">
      <alignment vertical="center" wrapText="1"/>
    </xf>
    <xf numFmtId="0" fontId="16" fillId="0" borderId="0" xfId="0" applyFont="1" applyFill="1" applyBorder="1" applyAlignment="1">
      <alignment horizontal="center" vertical="center" wrapText="1"/>
    </xf>
    <xf numFmtId="3" fontId="12" fillId="0" borderId="0" xfId="0" applyNumberFormat="1" applyFont="1" applyFill="1" applyBorder="1" applyAlignment="1">
      <alignment horizontal="center"/>
    </xf>
    <xf numFmtId="0" fontId="16" fillId="0" borderId="0" xfId="0" applyFont="1" applyFill="1" applyBorder="1"/>
    <xf numFmtId="1" fontId="16" fillId="0" borderId="0" xfId="0" applyNumberFormat="1" applyFont="1" applyFill="1" applyBorder="1" applyAlignment="1">
      <alignment horizontal="center"/>
    </xf>
    <xf numFmtId="0" fontId="15" fillId="0" borderId="0" xfId="0" applyFont="1" applyFill="1" applyBorder="1"/>
    <xf numFmtId="0" fontId="12" fillId="0" borderId="0" xfId="0" applyFont="1" applyFill="1" applyBorder="1" applyAlignment="1">
      <alignment horizontal="center"/>
    </xf>
    <xf numFmtId="0" fontId="10" fillId="0" borderId="0" xfId="0" applyFont="1" applyFill="1"/>
    <xf numFmtId="0" fontId="9" fillId="0" borderId="0" xfId="0" applyFont="1" applyFill="1" applyAlignment="1">
      <alignment horizontal="left" vertical="top" wrapText="1"/>
    </xf>
    <xf numFmtId="0" fontId="9" fillId="0" borderId="0" xfId="0" applyFont="1" applyFill="1" applyBorder="1" applyAlignment="1">
      <alignment horizontal="left"/>
    </xf>
    <xf numFmtId="3" fontId="8" fillId="0" borderId="0" xfId="0" applyNumberFormat="1" applyFont="1" applyFill="1" applyBorder="1"/>
    <xf numFmtId="0" fontId="9" fillId="0" borderId="0" xfId="0" applyFont="1" applyFill="1" applyBorder="1" applyAlignment="1">
      <alignment horizontal="center"/>
    </xf>
    <xf numFmtId="0" fontId="9" fillId="0" borderId="0" xfId="0" applyFont="1" applyFill="1" applyBorder="1"/>
    <xf numFmtId="0" fontId="8" fillId="0" borderId="0" xfId="0" applyFont="1" applyBorder="1"/>
    <xf numFmtId="0" fontId="9" fillId="0" borderId="0" xfId="0" applyFont="1" applyBorder="1"/>
    <xf numFmtId="0" fontId="9" fillId="0" borderId="0" xfId="0" applyFont="1" applyBorder="1" applyAlignment="1">
      <alignment horizontal="center"/>
    </xf>
    <xf numFmtId="3" fontId="8" fillId="0" borderId="0" xfId="0" applyNumberFormat="1" applyFont="1" applyBorder="1"/>
    <xf numFmtId="0" fontId="8" fillId="0" borderId="0" xfId="0" applyFont="1" applyBorder="1" applyAlignment="1">
      <alignment horizontal="center"/>
    </xf>
    <xf numFmtId="3" fontId="8" fillId="0" borderId="0" xfId="0" applyNumberFormat="1" applyFont="1" applyBorder="1" applyAlignment="1">
      <alignment horizontal="center" vertical="center"/>
    </xf>
    <xf numFmtId="0" fontId="9" fillId="0" borderId="0" xfId="0" applyFont="1" applyBorder="1" applyAlignment="1">
      <alignment wrapText="1"/>
    </xf>
    <xf numFmtId="0" fontId="8" fillId="0" borderId="0" xfId="0" applyFont="1" applyBorder="1" applyAlignment="1">
      <alignment horizontal="center" vertical="center"/>
    </xf>
    <xf numFmtId="0" fontId="8" fillId="0" borderId="0" xfId="0" applyFont="1" applyFill="1" applyBorder="1" applyAlignment="1">
      <alignment horizontal="center"/>
    </xf>
    <xf numFmtId="3" fontId="8" fillId="0" borderId="0" xfId="0" applyNumberFormat="1" applyFont="1" applyFill="1" applyBorder="1" applyAlignment="1">
      <alignment horizontal="center" vertical="center"/>
    </xf>
    <xf numFmtId="0" fontId="8" fillId="0" borderId="0" xfId="0" applyFont="1" applyFill="1" applyBorder="1" applyAlignment="1">
      <alignment horizontal="left" vertical="center"/>
    </xf>
    <xf numFmtId="0" fontId="9" fillId="0" borderId="0" xfId="0" applyFont="1" applyBorder="1" applyAlignment="1">
      <alignment horizontal="center" vertical="center" wrapText="1"/>
    </xf>
    <xf numFmtId="8" fontId="9" fillId="0" borderId="0" xfId="0" applyNumberFormat="1" applyFont="1" applyBorder="1" applyAlignment="1">
      <alignment horizontal="center" vertical="center" wrapText="1"/>
    </xf>
    <xf numFmtId="0" fontId="9" fillId="0" borderId="0" xfId="0" applyFont="1" applyBorder="1" applyAlignment="1">
      <alignment horizontal="left"/>
    </xf>
    <xf numFmtId="3" fontId="9" fillId="0" borderId="0" xfId="0" applyNumberFormat="1" applyFont="1" applyBorder="1" applyAlignment="1">
      <alignment horizontal="center" vertical="center"/>
    </xf>
    <xf numFmtId="0" fontId="29" fillId="0" borderId="0" xfId="0" applyFont="1" applyAlignment="1">
      <alignment horizontal="left"/>
    </xf>
    <xf numFmtId="8" fontId="8" fillId="0" borderId="20" xfId="0" applyNumberFormat="1" applyFont="1" applyBorder="1" applyAlignment="1">
      <alignment horizontal="center" vertical="center" wrapText="1"/>
    </xf>
    <xf numFmtId="173" fontId="8" fillId="0" borderId="20" xfId="0" applyNumberFormat="1" applyFont="1" applyBorder="1" applyAlignment="1">
      <alignment horizontal="center" vertical="center" wrapText="1"/>
    </xf>
    <xf numFmtId="0" fontId="10" fillId="0" borderId="17" xfId="0" applyFont="1" applyBorder="1" applyAlignment="1">
      <alignment horizontal="justify" vertical="center" wrapText="1"/>
    </xf>
    <xf numFmtId="0" fontId="10" fillId="0" borderId="17" xfId="0" applyFont="1" applyBorder="1" applyAlignment="1">
      <alignment vertical="center" wrapText="1"/>
    </xf>
    <xf numFmtId="0" fontId="10" fillId="0" borderId="17" xfId="0" applyFont="1" applyBorder="1" applyAlignment="1">
      <alignment horizontal="justify" vertical="center"/>
    </xf>
    <xf numFmtId="0" fontId="35" fillId="0" borderId="17" xfId="0" applyFont="1" applyBorder="1" applyAlignment="1">
      <alignment horizontal="left" vertical="center"/>
    </xf>
    <xf numFmtId="10" fontId="6" fillId="0" borderId="20" xfId="0" applyNumberFormat="1" applyFont="1" applyBorder="1" applyAlignment="1">
      <alignment horizontal="center" vertical="center"/>
    </xf>
    <xf numFmtId="0" fontId="67" fillId="0" borderId="0" xfId="0" applyFont="1"/>
    <xf numFmtId="3" fontId="8" fillId="0" borderId="0" xfId="0" applyNumberFormat="1" applyFont="1" applyAlignment="1">
      <alignment wrapText="1"/>
    </xf>
    <xf numFmtId="3" fontId="9" fillId="0" borderId="2" xfId="0" applyNumberFormat="1" applyFont="1" applyBorder="1" applyAlignment="1">
      <alignment horizontal="center" vertical="center" wrapText="1"/>
    </xf>
    <xf numFmtId="165" fontId="67" fillId="0" borderId="0" xfId="1" applyNumberFormat="1" applyFont="1"/>
    <xf numFmtId="165" fontId="8" fillId="0" borderId="2" xfId="1" applyNumberFormat="1" applyFont="1" applyBorder="1" applyAlignment="1">
      <alignment horizontal="center" vertical="center"/>
    </xf>
    <xf numFmtId="166" fontId="8" fillId="0" borderId="2" xfId="1" applyNumberFormat="1" applyFont="1" applyBorder="1" applyAlignment="1">
      <alignment horizontal="center" vertical="center"/>
    </xf>
    <xf numFmtId="0" fontId="9" fillId="0" borderId="2" xfId="0" applyFont="1" applyBorder="1" applyAlignment="1">
      <alignment horizontal="center"/>
    </xf>
    <xf numFmtId="1" fontId="8" fillId="0" borderId="0" xfId="1" applyNumberFormat="1" applyFont="1"/>
    <xf numFmtId="49" fontId="8" fillId="0" borderId="0" xfId="1" applyNumberFormat="1" applyFont="1" applyFill="1"/>
    <xf numFmtId="2" fontId="8" fillId="0" borderId="0" xfId="1" applyNumberFormat="1" applyFont="1" applyFill="1"/>
    <xf numFmtId="2" fontId="8" fillId="0" borderId="0" xfId="0" applyNumberFormat="1" applyFont="1"/>
    <xf numFmtId="0" fontId="8" fillId="0" borderId="0" xfId="1" applyNumberFormat="1" applyFont="1" applyFill="1"/>
    <xf numFmtId="165" fontId="8" fillId="0" borderId="0" xfId="1" applyNumberFormat="1" applyFont="1" applyFill="1"/>
    <xf numFmtId="1" fontId="8" fillId="0" borderId="0" xfId="1" applyNumberFormat="1" applyFont="1" applyFill="1"/>
    <xf numFmtId="0" fontId="8" fillId="0" borderId="0" xfId="1" applyNumberFormat="1" applyFont="1"/>
    <xf numFmtId="49" fontId="9" fillId="0" borderId="2" xfId="0" applyNumberFormat="1" applyFont="1" applyBorder="1"/>
    <xf numFmtId="0" fontId="8" fillId="0" borderId="6" xfId="0" applyFont="1" applyBorder="1"/>
    <xf numFmtId="0" fontId="8" fillId="0" borderId="2" xfId="0" applyFont="1" applyBorder="1" applyAlignment="1">
      <alignment horizontal="left" vertical="center" wrapText="1"/>
    </xf>
    <xf numFmtId="0" fontId="8" fillId="0" borderId="2" xfId="0" applyFont="1" applyBorder="1" applyAlignment="1">
      <alignment horizontal="left" vertical="center"/>
    </xf>
    <xf numFmtId="3" fontId="9" fillId="0" borderId="2" xfId="0" applyNumberFormat="1" applyFont="1" applyBorder="1"/>
    <xf numFmtId="0" fontId="9" fillId="0" borderId="0" xfId="0" applyFont="1" applyAlignment="1">
      <alignment horizontal="left" vertical="top" wrapText="1"/>
    </xf>
    <xf numFmtId="0" fontId="9" fillId="0" borderId="0" xfId="0" applyFont="1" applyBorder="1" applyAlignment="1"/>
    <xf numFmtId="3" fontId="9" fillId="0" borderId="0" xfId="0" applyNumberFormat="1" applyFont="1"/>
    <xf numFmtId="0" fontId="8" fillId="0" borderId="0" xfId="0" applyFont="1" applyBorder="1" applyAlignment="1">
      <alignment wrapText="1"/>
    </xf>
    <xf numFmtId="1" fontId="8" fillId="0" borderId="0" xfId="0" applyNumberFormat="1" applyFont="1" applyBorder="1"/>
    <xf numFmtId="3" fontId="9" fillId="0" borderId="0" xfId="0" applyNumberFormat="1" applyFont="1" applyBorder="1"/>
    <xf numFmtId="0" fontId="9" fillId="0" borderId="0" xfId="0" applyFont="1" applyBorder="1" applyAlignment="1">
      <alignment vertical="center"/>
    </xf>
    <xf numFmtId="0" fontId="9" fillId="0" borderId="6" xfId="0" applyFont="1" applyBorder="1" applyAlignment="1">
      <alignment horizontal="center" vertical="center" wrapText="1"/>
    </xf>
    <xf numFmtId="0" fontId="9" fillId="0" borderId="0" xfId="0" applyFont="1" applyBorder="1" applyAlignment="1">
      <alignment horizontal="center" vertical="center"/>
    </xf>
    <xf numFmtId="3" fontId="67" fillId="0" borderId="2" xfId="0" applyNumberFormat="1" applyFont="1" applyBorder="1" applyAlignment="1">
      <alignment horizontal="center"/>
    </xf>
    <xf numFmtId="3" fontId="8" fillId="0" borderId="6" xfId="0" applyNumberFormat="1" applyFont="1" applyBorder="1" applyAlignment="1">
      <alignment horizontal="center" vertical="center"/>
    </xf>
    <xf numFmtId="165" fontId="8" fillId="0" borderId="0" xfId="1" applyNumberFormat="1" applyFont="1" applyBorder="1" applyAlignment="1">
      <alignment horizontal="center" vertical="center"/>
    </xf>
    <xf numFmtId="0" fontId="67" fillId="0" borderId="0" xfId="0" applyFont="1" applyBorder="1"/>
    <xf numFmtId="165" fontId="67" fillId="0" borderId="0" xfId="1" applyNumberFormat="1" applyFont="1" applyBorder="1"/>
    <xf numFmtId="0" fontId="67" fillId="0" borderId="0" xfId="0" applyFont="1" applyBorder="1" applyAlignment="1">
      <alignment horizontal="left"/>
    </xf>
    <xf numFmtId="3" fontId="9" fillId="0" borderId="0" xfId="0" applyNumberFormat="1" applyFont="1" applyFill="1" applyBorder="1"/>
    <xf numFmtId="0" fontId="67" fillId="0" borderId="0" xfId="0" applyFont="1" applyFill="1" applyBorder="1"/>
    <xf numFmtId="0" fontId="9" fillId="0" borderId="0" xfId="0" applyFont="1" applyAlignment="1">
      <alignment vertical="center"/>
    </xf>
    <xf numFmtId="3" fontId="9" fillId="0" borderId="0" xfId="0" applyNumberFormat="1" applyFont="1" applyAlignment="1">
      <alignment vertical="center"/>
    </xf>
    <xf numFmtId="0" fontId="8" fillId="0" borderId="0" xfId="0" applyFont="1" applyAlignment="1">
      <alignment horizontal="center"/>
    </xf>
    <xf numFmtId="3" fontId="8" fillId="0" borderId="0" xfId="0" applyNumberFormat="1" applyFont="1" applyAlignment="1">
      <alignment horizontal="right"/>
    </xf>
    <xf numFmtId="0" fontId="8" fillId="0" borderId="0" xfId="0" applyFont="1" applyAlignment="1">
      <alignment horizontal="left" wrapText="1"/>
    </xf>
    <xf numFmtId="0" fontId="18" fillId="2" borderId="15" xfId="0" applyFont="1" applyFill="1" applyBorder="1" applyAlignment="1">
      <alignment horizontal="left" vertical="center" wrapText="1"/>
    </xf>
    <xf numFmtId="0" fontId="68" fillId="2" borderId="15" xfId="0" applyFont="1" applyFill="1" applyBorder="1" applyAlignment="1">
      <alignment vertical="center"/>
    </xf>
    <xf numFmtId="0" fontId="18" fillId="2" borderId="18" xfId="0" applyFont="1" applyFill="1" applyBorder="1" applyAlignment="1">
      <alignment horizontal="center" vertical="center" wrapText="1"/>
    </xf>
    <xf numFmtId="0" fontId="69" fillId="2" borderId="15" xfId="0" applyFont="1" applyFill="1" applyBorder="1" applyAlignment="1">
      <alignment vertical="center" wrapText="1"/>
    </xf>
    <xf numFmtId="3" fontId="8" fillId="0" borderId="2" xfId="2" applyNumberFormat="1" applyFont="1" applyBorder="1" applyAlignment="1">
      <alignment horizontal="right"/>
    </xf>
    <xf numFmtId="3" fontId="9" fillId="0" borderId="2" xfId="2" applyNumberFormat="1" applyFont="1" applyBorder="1" applyAlignment="1">
      <alignment horizontal="right"/>
    </xf>
    <xf numFmtId="0" fontId="68" fillId="0" borderId="0" xfId="0" applyFont="1" applyBorder="1"/>
    <xf numFmtId="0" fontId="18" fillId="0" borderId="0" xfId="0" applyFont="1" applyBorder="1" applyAlignment="1">
      <alignment horizontal="center" vertical="center"/>
    </xf>
    <xf numFmtId="0" fontId="18" fillId="2" borderId="10" xfId="2" applyFont="1" applyFill="1" applyBorder="1"/>
    <xf numFmtId="164" fontId="18" fillId="2" borderId="3" xfId="2" applyNumberFormat="1" applyFont="1" applyFill="1" applyBorder="1" applyAlignment="1">
      <alignment horizontal="center"/>
    </xf>
    <xf numFmtId="164" fontId="18" fillId="2" borderId="11" xfId="2" applyNumberFormat="1" applyFont="1" applyFill="1" applyBorder="1" applyAlignment="1">
      <alignment horizontal="center"/>
    </xf>
    <xf numFmtId="10" fontId="8" fillId="0" borderId="2" xfId="2" applyNumberFormat="1" applyFont="1" applyBorder="1" applyAlignment="1">
      <alignment horizontal="center"/>
    </xf>
    <xf numFmtId="10" fontId="8" fillId="0" borderId="2" xfId="2" applyNumberFormat="1" applyFont="1" applyBorder="1" applyAlignment="1">
      <alignment horizontal="center" vertical="center" wrapText="1"/>
    </xf>
    <xf numFmtId="0" fontId="8" fillId="0" borderId="0" xfId="2" applyFont="1" applyAlignment="1">
      <alignment horizontal="left" vertical="center" wrapText="1"/>
    </xf>
    <xf numFmtId="164" fontId="8" fillId="0" borderId="0" xfId="2" applyNumberFormat="1" applyFont="1"/>
    <xf numFmtId="4" fontId="8" fillId="0" borderId="2" xfId="4" applyNumberFormat="1" applyFont="1" applyFill="1" applyBorder="1" applyAlignment="1"/>
    <xf numFmtId="4" fontId="9" fillId="0" borderId="2" xfId="4" applyNumberFormat="1" applyFont="1" applyFill="1" applyBorder="1" applyAlignment="1"/>
    <xf numFmtId="0" fontId="9" fillId="0" borderId="2" xfId="4" applyFont="1" applyFill="1" applyBorder="1"/>
    <xf numFmtId="43" fontId="8" fillId="0" borderId="0" xfId="11" applyFont="1"/>
    <xf numFmtId="43" fontId="12" fillId="0" borderId="0" xfId="11" applyFont="1"/>
    <xf numFmtId="0" fontId="24" fillId="0" borderId="2" xfId="0" applyFont="1" applyBorder="1" applyAlignment="1">
      <alignment horizontal="left"/>
    </xf>
    <xf numFmtId="0" fontId="24" fillId="0" borderId="2" xfId="0" applyFont="1" applyBorder="1"/>
    <xf numFmtId="0" fontId="23" fillId="0" borderId="0" xfId="0" applyFont="1" applyFill="1"/>
    <xf numFmtId="0" fontId="46" fillId="2" borderId="17" xfId="0" applyFont="1" applyFill="1" applyBorder="1" applyAlignment="1">
      <alignment horizontal="left" vertical="center"/>
    </xf>
    <xf numFmtId="0" fontId="46" fillId="2" borderId="20" xfId="0" applyFont="1" applyFill="1" applyBorder="1" applyAlignment="1">
      <alignment horizontal="center" vertical="center"/>
    </xf>
    <xf numFmtId="0" fontId="46" fillId="2" borderId="20" xfId="0" applyFont="1" applyFill="1" applyBorder="1" applyAlignment="1">
      <alignment horizontal="center" vertical="center" wrapText="1"/>
    </xf>
    <xf numFmtId="0" fontId="46" fillId="2" borderId="17" xfId="0" applyFont="1" applyFill="1" applyBorder="1" applyAlignment="1">
      <alignment horizontal="justify" vertical="center" wrapText="1"/>
    </xf>
    <xf numFmtId="164" fontId="46" fillId="2" borderId="20" xfId="0" applyNumberFormat="1" applyFont="1" applyFill="1" applyBorder="1" applyAlignment="1">
      <alignment horizontal="center" vertical="center"/>
    </xf>
    <xf numFmtId="0" fontId="46" fillId="2" borderId="17" xfId="0" applyFont="1" applyFill="1" applyBorder="1" applyAlignment="1">
      <alignment horizontal="justify" vertical="center"/>
    </xf>
    <xf numFmtId="166" fontId="46" fillId="2" borderId="20" xfId="0" applyNumberFormat="1" applyFont="1" applyFill="1" applyBorder="1" applyAlignment="1">
      <alignment horizontal="center" vertical="center"/>
    </xf>
    <xf numFmtId="0" fontId="46" fillId="2" borderId="17" xfId="0" applyFont="1" applyFill="1" applyBorder="1" applyAlignment="1">
      <alignment horizontal="left" vertical="center" wrapText="1"/>
    </xf>
    <xf numFmtId="164" fontId="46" fillId="2" borderId="20" xfId="0" applyNumberFormat="1" applyFont="1" applyFill="1" applyBorder="1" applyAlignment="1">
      <alignment horizontal="center" vertical="center" wrapText="1"/>
    </xf>
    <xf numFmtId="3" fontId="46" fillId="2" borderId="20" xfId="0" applyNumberFormat="1" applyFont="1" applyFill="1" applyBorder="1" applyAlignment="1">
      <alignment horizontal="center" vertical="center" wrapText="1"/>
    </xf>
    <xf numFmtId="166" fontId="46" fillId="2" borderId="20" xfId="0" applyNumberFormat="1" applyFont="1" applyFill="1" applyBorder="1" applyAlignment="1">
      <alignment horizontal="center" vertical="center" wrapText="1"/>
    </xf>
  </cellXfs>
  <cellStyles count="12">
    <cellStyle name="Čiarka" xfId="11" builtinId="3"/>
    <cellStyle name="Hypertextové prepojenie" xfId="6" builtinId="8" customBuiltin="1"/>
    <cellStyle name="Normálna" xfId="0" builtinId="0"/>
    <cellStyle name="Normálna 2" xfId="3"/>
    <cellStyle name="Normálna 5 2" xfId="10"/>
    <cellStyle name="Normálne 2" xfId="2"/>
    <cellStyle name="Normálne 3" xfId="4"/>
    <cellStyle name="Normálne 4" xfId="8"/>
    <cellStyle name="normální_H1_01" xfId="7"/>
    <cellStyle name="Percentá" xfId="1" builtinId="5"/>
    <cellStyle name="Percentá 2" xfId="5"/>
    <cellStyle name="Použité hypertextové prepojenie" xfId="9" builtinId="9" customBuiltin="1"/>
  </cellStyles>
  <dxfs count="2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B7194A"/>
      <color rgb="FFFCC8D4"/>
      <color rgb="FFFAACBF"/>
      <color rgb="FFFFCCFF"/>
      <color rgb="FFBDBDFF"/>
      <color rgb="FFCC99FF"/>
      <color rgb="FFFFFF00"/>
      <color rgb="FFFBB7C7"/>
      <color rgb="FFE85E8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8.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1.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3.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4.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2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2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3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32.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33.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34.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35.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36.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37.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39.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40.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6.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47.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50.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770877430643751"/>
          <c:y val="4.2198877799312778E-2"/>
          <c:w val="0.84396936780608356"/>
          <c:h val="0.74368203974503189"/>
        </c:manualLayout>
      </c:layout>
      <c:lineChart>
        <c:grouping val="standard"/>
        <c:varyColors val="0"/>
        <c:ser>
          <c:idx val="0"/>
          <c:order val="0"/>
          <c:tx>
            <c:strRef>
              <c:f>'K3.2 Dôchodkové sporenie'!$H$96</c:f>
              <c:strCache>
                <c:ptCount val="1"/>
                <c:pt idx="0">
                  <c:v>Akciové d.f.</c:v>
                </c:pt>
              </c:strCache>
            </c:strRef>
          </c:tx>
          <c:spPr>
            <a:ln>
              <a:solidFill>
                <a:srgbClr val="E85E89"/>
              </a:solidFill>
            </a:ln>
          </c:spPr>
          <c:marker>
            <c:symbol val="none"/>
          </c:marker>
          <c:cat>
            <c:numRef>
              <c:f>'K3.2 Dôchodkové sporenie'!$G$97:$G$346</c:f>
              <c:numCache>
                <c:formatCode>dd"."mm"."yyyy</c:formatCode>
                <c:ptCount val="250"/>
                <c:pt idx="0">
                  <c:v>45659</c:v>
                </c:pt>
                <c:pt idx="1">
                  <c:v>45660</c:v>
                </c:pt>
                <c:pt idx="2">
                  <c:v>45661</c:v>
                </c:pt>
                <c:pt idx="3">
                  <c:v>45662</c:v>
                </c:pt>
                <c:pt idx="4">
                  <c:v>45665</c:v>
                </c:pt>
                <c:pt idx="5">
                  <c:v>45666</c:v>
                </c:pt>
                <c:pt idx="6">
                  <c:v>45667</c:v>
                </c:pt>
                <c:pt idx="7">
                  <c:v>45668</c:v>
                </c:pt>
                <c:pt idx="8">
                  <c:v>45669</c:v>
                </c:pt>
                <c:pt idx="9">
                  <c:v>45672</c:v>
                </c:pt>
                <c:pt idx="10">
                  <c:v>45673</c:v>
                </c:pt>
                <c:pt idx="11">
                  <c:v>45674</c:v>
                </c:pt>
                <c:pt idx="12">
                  <c:v>45675</c:v>
                </c:pt>
                <c:pt idx="13">
                  <c:v>45676</c:v>
                </c:pt>
                <c:pt idx="14">
                  <c:v>45679</c:v>
                </c:pt>
                <c:pt idx="15">
                  <c:v>45680</c:v>
                </c:pt>
                <c:pt idx="16">
                  <c:v>45681</c:v>
                </c:pt>
                <c:pt idx="17">
                  <c:v>45682</c:v>
                </c:pt>
                <c:pt idx="18">
                  <c:v>45683</c:v>
                </c:pt>
                <c:pt idx="19">
                  <c:v>45686</c:v>
                </c:pt>
                <c:pt idx="20">
                  <c:v>45687</c:v>
                </c:pt>
                <c:pt idx="21">
                  <c:v>45688</c:v>
                </c:pt>
                <c:pt idx="22">
                  <c:v>45689</c:v>
                </c:pt>
                <c:pt idx="23">
                  <c:v>45690</c:v>
                </c:pt>
                <c:pt idx="24">
                  <c:v>45693</c:v>
                </c:pt>
                <c:pt idx="25">
                  <c:v>45694</c:v>
                </c:pt>
                <c:pt idx="26">
                  <c:v>45695</c:v>
                </c:pt>
                <c:pt idx="27">
                  <c:v>45696</c:v>
                </c:pt>
                <c:pt idx="28">
                  <c:v>45697</c:v>
                </c:pt>
                <c:pt idx="29">
                  <c:v>45700</c:v>
                </c:pt>
                <c:pt idx="30">
                  <c:v>45701</c:v>
                </c:pt>
                <c:pt idx="31">
                  <c:v>45702</c:v>
                </c:pt>
                <c:pt idx="32">
                  <c:v>45703</c:v>
                </c:pt>
                <c:pt idx="33">
                  <c:v>45704</c:v>
                </c:pt>
                <c:pt idx="34">
                  <c:v>45707</c:v>
                </c:pt>
                <c:pt idx="35">
                  <c:v>45708</c:v>
                </c:pt>
                <c:pt idx="36">
                  <c:v>45709</c:v>
                </c:pt>
                <c:pt idx="37">
                  <c:v>45710</c:v>
                </c:pt>
                <c:pt idx="38">
                  <c:v>45711</c:v>
                </c:pt>
                <c:pt idx="39">
                  <c:v>45714</c:v>
                </c:pt>
                <c:pt idx="40">
                  <c:v>45715</c:v>
                </c:pt>
                <c:pt idx="41">
                  <c:v>45716</c:v>
                </c:pt>
                <c:pt idx="42">
                  <c:v>45717</c:v>
                </c:pt>
                <c:pt idx="43">
                  <c:v>45720</c:v>
                </c:pt>
                <c:pt idx="44">
                  <c:v>45721</c:v>
                </c:pt>
                <c:pt idx="45">
                  <c:v>45722</c:v>
                </c:pt>
                <c:pt idx="46">
                  <c:v>45723</c:v>
                </c:pt>
                <c:pt idx="47">
                  <c:v>45724</c:v>
                </c:pt>
                <c:pt idx="48">
                  <c:v>45727</c:v>
                </c:pt>
                <c:pt idx="49">
                  <c:v>45728</c:v>
                </c:pt>
                <c:pt idx="50">
                  <c:v>45729</c:v>
                </c:pt>
                <c:pt idx="51">
                  <c:v>45730</c:v>
                </c:pt>
                <c:pt idx="52">
                  <c:v>45731</c:v>
                </c:pt>
                <c:pt idx="53">
                  <c:v>45734</c:v>
                </c:pt>
                <c:pt idx="54">
                  <c:v>45735</c:v>
                </c:pt>
                <c:pt idx="55">
                  <c:v>45736</c:v>
                </c:pt>
                <c:pt idx="56">
                  <c:v>45737</c:v>
                </c:pt>
                <c:pt idx="57">
                  <c:v>45738</c:v>
                </c:pt>
                <c:pt idx="58">
                  <c:v>45741</c:v>
                </c:pt>
                <c:pt idx="59">
                  <c:v>45742</c:v>
                </c:pt>
                <c:pt idx="60">
                  <c:v>45743</c:v>
                </c:pt>
                <c:pt idx="61">
                  <c:v>45744</c:v>
                </c:pt>
                <c:pt idx="62">
                  <c:v>45749</c:v>
                </c:pt>
                <c:pt idx="63">
                  <c:v>45750</c:v>
                </c:pt>
                <c:pt idx="64">
                  <c:v>45751</c:v>
                </c:pt>
                <c:pt idx="65">
                  <c:v>45752</c:v>
                </c:pt>
                <c:pt idx="66">
                  <c:v>45755</c:v>
                </c:pt>
                <c:pt idx="67">
                  <c:v>45756</c:v>
                </c:pt>
                <c:pt idx="68">
                  <c:v>45757</c:v>
                </c:pt>
                <c:pt idx="69">
                  <c:v>45758</c:v>
                </c:pt>
                <c:pt idx="70">
                  <c:v>45759</c:v>
                </c:pt>
                <c:pt idx="71">
                  <c:v>45762</c:v>
                </c:pt>
                <c:pt idx="72">
                  <c:v>45763</c:v>
                </c:pt>
                <c:pt idx="73">
                  <c:v>45764</c:v>
                </c:pt>
                <c:pt idx="74">
                  <c:v>45765</c:v>
                </c:pt>
                <c:pt idx="75">
                  <c:v>45766</c:v>
                </c:pt>
                <c:pt idx="76">
                  <c:v>45769</c:v>
                </c:pt>
                <c:pt idx="77">
                  <c:v>45770</c:v>
                </c:pt>
                <c:pt idx="78">
                  <c:v>45771</c:v>
                </c:pt>
                <c:pt idx="79">
                  <c:v>45772</c:v>
                </c:pt>
                <c:pt idx="80">
                  <c:v>45773</c:v>
                </c:pt>
                <c:pt idx="81">
                  <c:v>45776</c:v>
                </c:pt>
                <c:pt idx="82">
                  <c:v>45777</c:v>
                </c:pt>
                <c:pt idx="83">
                  <c:v>45779</c:v>
                </c:pt>
                <c:pt idx="84">
                  <c:v>45780</c:v>
                </c:pt>
                <c:pt idx="85">
                  <c:v>45783</c:v>
                </c:pt>
                <c:pt idx="86">
                  <c:v>45784</c:v>
                </c:pt>
                <c:pt idx="87">
                  <c:v>45786</c:v>
                </c:pt>
                <c:pt idx="88">
                  <c:v>45787</c:v>
                </c:pt>
                <c:pt idx="89">
                  <c:v>45790</c:v>
                </c:pt>
                <c:pt idx="90">
                  <c:v>45791</c:v>
                </c:pt>
                <c:pt idx="91">
                  <c:v>45792</c:v>
                </c:pt>
                <c:pt idx="92">
                  <c:v>45793</c:v>
                </c:pt>
                <c:pt idx="93">
                  <c:v>45794</c:v>
                </c:pt>
                <c:pt idx="94">
                  <c:v>45797</c:v>
                </c:pt>
                <c:pt idx="95">
                  <c:v>45798</c:v>
                </c:pt>
                <c:pt idx="96">
                  <c:v>45799</c:v>
                </c:pt>
                <c:pt idx="97">
                  <c:v>45800</c:v>
                </c:pt>
                <c:pt idx="98">
                  <c:v>45801</c:v>
                </c:pt>
                <c:pt idx="99">
                  <c:v>45804</c:v>
                </c:pt>
                <c:pt idx="100">
                  <c:v>45805</c:v>
                </c:pt>
                <c:pt idx="101">
                  <c:v>45806</c:v>
                </c:pt>
                <c:pt idx="102">
                  <c:v>45807</c:v>
                </c:pt>
                <c:pt idx="103">
                  <c:v>45808</c:v>
                </c:pt>
                <c:pt idx="104">
                  <c:v>45811</c:v>
                </c:pt>
                <c:pt idx="105">
                  <c:v>45812</c:v>
                </c:pt>
                <c:pt idx="106">
                  <c:v>45813</c:v>
                </c:pt>
                <c:pt idx="107">
                  <c:v>45814</c:v>
                </c:pt>
                <c:pt idx="108">
                  <c:v>45815</c:v>
                </c:pt>
                <c:pt idx="109">
                  <c:v>45818</c:v>
                </c:pt>
                <c:pt idx="110">
                  <c:v>45819</c:v>
                </c:pt>
                <c:pt idx="111">
                  <c:v>45820</c:v>
                </c:pt>
                <c:pt idx="112">
                  <c:v>45821</c:v>
                </c:pt>
                <c:pt idx="113">
                  <c:v>45822</c:v>
                </c:pt>
                <c:pt idx="114">
                  <c:v>45825</c:v>
                </c:pt>
                <c:pt idx="115">
                  <c:v>45826</c:v>
                </c:pt>
                <c:pt idx="116">
                  <c:v>45827</c:v>
                </c:pt>
                <c:pt idx="117">
                  <c:v>45828</c:v>
                </c:pt>
                <c:pt idx="118">
                  <c:v>45829</c:v>
                </c:pt>
                <c:pt idx="119">
                  <c:v>45832</c:v>
                </c:pt>
                <c:pt idx="120">
                  <c:v>45833</c:v>
                </c:pt>
                <c:pt idx="121">
                  <c:v>45834</c:v>
                </c:pt>
                <c:pt idx="122">
                  <c:v>45835</c:v>
                </c:pt>
                <c:pt idx="123">
                  <c:v>45836</c:v>
                </c:pt>
                <c:pt idx="124">
                  <c:v>45839</c:v>
                </c:pt>
                <c:pt idx="125">
                  <c:v>45840</c:v>
                </c:pt>
                <c:pt idx="126">
                  <c:v>45841</c:v>
                </c:pt>
                <c:pt idx="127">
                  <c:v>45842</c:v>
                </c:pt>
                <c:pt idx="128">
                  <c:v>45846</c:v>
                </c:pt>
                <c:pt idx="129">
                  <c:v>45847</c:v>
                </c:pt>
                <c:pt idx="130">
                  <c:v>45848</c:v>
                </c:pt>
                <c:pt idx="131">
                  <c:v>45849</c:v>
                </c:pt>
                <c:pt idx="132">
                  <c:v>45850</c:v>
                </c:pt>
                <c:pt idx="133">
                  <c:v>45853</c:v>
                </c:pt>
                <c:pt idx="134">
                  <c:v>45854</c:v>
                </c:pt>
                <c:pt idx="135">
                  <c:v>45855</c:v>
                </c:pt>
                <c:pt idx="136">
                  <c:v>45856</c:v>
                </c:pt>
                <c:pt idx="137">
                  <c:v>45857</c:v>
                </c:pt>
                <c:pt idx="138">
                  <c:v>45860</c:v>
                </c:pt>
                <c:pt idx="139">
                  <c:v>45861</c:v>
                </c:pt>
                <c:pt idx="140">
                  <c:v>45862</c:v>
                </c:pt>
                <c:pt idx="141">
                  <c:v>45863</c:v>
                </c:pt>
                <c:pt idx="142">
                  <c:v>45864</c:v>
                </c:pt>
                <c:pt idx="143">
                  <c:v>45867</c:v>
                </c:pt>
                <c:pt idx="144">
                  <c:v>45868</c:v>
                </c:pt>
                <c:pt idx="145">
                  <c:v>45869</c:v>
                </c:pt>
                <c:pt idx="146">
                  <c:v>45870</c:v>
                </c:pt>
                <c:pt idx="147">
                  <c:v>45871</c:v>
                </c:pt>
                <c:pt idx="148">
                  <c:v>45874</c:v>
                </c:pt>
                <c:pt idx="149">
                  <c:v>45875</c:v>
                </c:pt>
                <c:pt idx="150">
                  <c:v>45876</c:v>
                </c:pt>
                <c:pt idx="151">
                  <c:v>45877</c:v>
                </c:pt>
                <c:pt idx="152">
                  <c:v>45878</c:v>
                </c:pt>
                <c:pt idx="153">
                  <c:v>45881</c:v>
                </c:pt>
                <c:pt idx="154">
                  <c:v>45882</c:v>
                </c:pt>
                <c:pt idx="155">
                  <c:v>45883</c:v>
                </c:pt>
                <c:pt idx="156">
                  <c:v>45884</c:v>
                </c:pt>
                <c:pt idx="157">
                  <c:v>45885</c:v>
                </c:pt>
                <c:pt idx="158">
                  <c:v>45888</c:v>
                </c:pt>
                <c:pt idx="159">
                  <c:v>45889</c:v>
                </c:pt>
                <c:pt idx="160">
                  <c:v>45890</c:v>
                </c:pt>
                <c:pt idx="161">
                  <c:v>45891</c:v>
                </c:pt>
                <c:pt idx="162">
                  <c:v>45892</c:v>
                </c:pt>
                <c:pt idx="163">
                  <c:v>45895</c:v>
                </c:pt>
                <c:pt idx="164">
                  <c:v>45896</c:v>
                </c:pt>
                <c:pt idx="165">
                  <c:v>45897</c:v>
                </c:pt>
                <c:pt idx="166">
                  <c:v>45899</c:v>
                </c:pt>
                <c:pt idx="167">
                  <c:v>45902</c:v>
                </c:pt>
                <c:pt idx="168">
                  <c:v>45903</c:v>
                </c:pt>
                <c:pt idx="169">
                  <c:v>45904</c:v>
                </c:pt>
                <c:pt idx="170">
                  <c:v>45905</c:v>
                </c:pt>
                <c:pt idx="171">
                  <c:v>45906</c:v>
                </c:pt>
                <c:pt idx="172">
                  <c:v>45909</c:v>
                </c:pt>
                <c:pt idx="173">
                  <c:v>45910</c:v>
                </c:pt>
                <c:pt idx="174">
                  <c:v>45911</c:v>
                </c:pt>
                <c:pt idx="175">
                  <c:v>45912</c:v>
                </c:pt>
                <c:pt idx="176">
                  <c:v>45913</c:v>
                </c:pt>
                <c:pt idx="177">
                  <c:v>45916</c:v>
                </c:pt>
                <c:pt idx="178">
                  <c:v>45917</c:v>
                </c:pt>
                <c:pt idx="179">
                  <c:v>45918</c:v>
                </c:pt>
                <c:pt idx="180">
                  <c:v>45919</c:v>
                </c:pt>
                <c:pt idx="181">
                  <c:v>45920</c:v>
                </c:pt>
                <c:pt idx="182">
                  <c:v>45923</c:v>
                </c:pt>
                <c:pt idx="183">
                  <c:v>45924</c:v>
                </c:pt>
                <c:pt idx="184">
                  <c:v>45925</c:v>
                </c:pt>
                <c:pt idx="185">
                  <c:v>45926</c:v>
                </c:pt>
                <c:pt idx="186">
                  <c:v>45927</c:v>
                </c:pt>
                <c:pt idx="187">
                  <c:v>45930</c:v>
                </c:pt>
                <c:pt idx="188">
                  <c:v>45931</c:v>
                </c:pt>
                <c:pt idx="189">
                  <c:v>45932</c:v>
                </c:pt>
                <c:pt idx="190">
                  <c:v>45933</c:v>
                </c:pt>
                <c:pt idx="191">
                  <c:v>45934</c:v>
                </c:pt>
                <c:pt idx="192">
                  <c:v>45937</c:v>
                </c:pt>
                <c:pt idx="193">
                  <c:v>45938</c:v>
                </c:pt>
                <c:pt idx="194">
                  <c:v>45939</c:v>
                </c:pt>
                <c:pt idx="195">
                  <c:v>45940</c:v>
                </c:pt>
                <c:pt idx="196">
                  <c:v>45941</c:v>
                </c:pt>
                <c:pt idx="197">
                  <c:v>45944</c:v>
                </c:pt>
                <c:pt idx="198">
                  <c:v>45945</c:v>
                </c:pt>
                <c:pt idx="199">
                  <c:v>45946</c:v>
                </c:pt>
                <c:pt idx="200">
                  <c:v>45947</c:v>
                </c:pt>
                <c:pt idx="201">
                  <c:v>45948</c:v>
                </c:pt>
                <c:pt idx="202">
                  <c:v>45951</c:v>
                </c:pt>
                <c:pt idx="203">
                  <c:v>45952</c:v>
                </c:pt>
                <c:pt idx="204">
                  <c:v>45953</c:v>
                </c:pt>
                <c:pt idx="205">
                  <c:v>45954</c:v>
                </c:pt>
                <c:pt idx="206">
                  <c:v>45955</c:v>
                </c:pt>
                <c:pt idx="207">
                  <c:v>45958</c:v>
                </c:pt>
                <c:pt idx="208">
                  <c:v>45959</c:v>
                </c:pt>
                <c:pt idx="209">
                  <c:v>45960</c:v>
                </c:pt>
                <c:pt idx="210">
                  <c:v>45961</c:v>
                </c:pt>
                <c:pt idx="211">
                  <c:v>45965</c:v>
                </c:pt>
                <c:pt idx="212">
                  <c:v>45966</c:v>
                </c:pt>
                <c:pt idx="213">
                  <c:v>45967</c:v>
                </c:pt>
                <c:pt idx="214">
                  <c:v>45968</c:v>
                </c:pt>
                <c:pt idx="215">
                  <c:v>45969</c:v>
                </c:pt>
                <c:pt idx="216">
                  <c:v>45972</c:v>
                </c:pt>
                <c:pt idx="217">
                  <c:v>45973</c:v>
                </c:pt>
                <c:pt idx="218">
                  <c:v>45974</c:v>
                </c:pt>
                <c:pt idx="219">
                  <c:v>45975</c:v>
                </c:pt>
                <c:pt idx="220">
                  <c:v>45976</c:v>
                </c:pt>
                <c:pt idx="221">
                  <c:v>45979</c:v>
                </c:pt>
                <c:pt idx="222">
                  <c:v>45980</c:v>
                </c:pt>
                <c:pt idx="223">
                  <c:v>45981</c:v>
                </c:pt>
                <c:pt idx="224">
                  <c:v>45982</c:v>
                </c:pt>
                <c:pt idx="225">
                  <c:v>45983</c:v>
                </c:pt>
                <c:pt idx="226">
                  <c:v>45986</c:v>
                </c:pt>
                <c:pt idx="227">
                  <c:v>45987</c:v>
                </c:pt>
                <c:pt idx="228">
                  <c:v>45988</c:v>
                </c:pt>
                <c:pt idx="229">
                  <c:v>45989</c:v>
                </c:pt>
                <c:pt idx="230">
                  <c:v>45990</c:v>
                </c:pt>
                <c:pt idx="231">
                  <c:v>45993</c:v>
                </c:pt>
                <c:pt idx="232">
                  <c:v>45994</c:v>
                </c:pt>
                <c:pt idx="233">
                  <c:v>45995</c:v>
                </c:pt>
                <c:pt idx="234">
                  <c:v>45996</c:v>
                </c:pt>
                <c:pt idx="235">
                  <c:v>45997</c:v>
                </c:pt>
                <c:pt idx="236">
                  <c:v>46000</c:v>
                </c:pt>
                <c:pt idx="237">
                  <c:v>46001</c:v>
                </c:pt>
                <c:pt idx="238">
                  <c:v>46002</c:v>
                </c:pt>
                <c:pt idx="239">
                  <c:v>46003</c:v>
                </c:pt>
                <c:pt idx="240">
                  <c:v>46004</c:v>
                </c:pt>
                <c:pt idx="241">
                  <c:v>46007</c:v>
                </c:pt>
                <c:pt idx="242">
                  <c:v>46008</c:v>
                </c:pt>
                <c:pt idx="243">
                  <c:v>46009</c:v>
                </c:pt>
                <c:pt idx="244">
                  <c:v>46010</c:v>
                </c:pt>
                <c:pt idx="245">
                  <c:v>46011</c:v>
                </c:pt>
                <c:pt idx="246">
                  <c:v>46014</c:v>
                </c:pt>
                <c:pt idx="247">
                  <c:v>46018</c:v>
                </c:pt>
                <c:pt idx="248">
                  <c:v>46021</c:v>
                </c:pt>
                <c:pt idx="249">
                  <c:v>46022</c:v>
                </c:pt>
              </c:numCache>
            </c:numRef>
          </c:cat>
          <c:val>
            <c:numRef>
              <c:f>'K3.2 Dôchodkové sporenie'!$H$97:$H$346</c:f>
              <c:numCache>
                <c:formatCode>General</c:formatCode>
                <c:ptCount val="250"/>
                <c:pt idx="0" formatCode="0.000000">
                  <c:v>7.6757500000000006E-2</c:v>
                </c:pt>
                <c:pt idx="1">
                  <c:v>7.7082250000000005E-2</c:v>
                </c:pt>
                <c:pt idx="2">
                  <c:v>7.6749750000000005E-2</c:v>
                </c:pt>
                <c:pt idx="3">
                  <c:v>7.6990249999999996E-2</c:v>
                </c:pt>
                <c:pt idx="4">
                  <c:v>7.6998749999999991E-2</c:v>
                </c:pt>
                <c:pt idx="5">
                  <c:v>7.6344250000000002E-2</c:v>
                </c:pt>
                <c:pt idx="6">
                  <c:v>7.6421249999999996E-2</c:v>
                </c:pt>
                <c:pt idx="7">
                  <c:v>7.6267000000000001E-2</c:v>
                </c:pt>
                <c:pt idx="8">
                  <c:v>7.7158000000000004E-2</c:v>
                </c:pt>
                <c:pt idx="9">
                  <c:v>7.7349750000000009E-2</c:v>
                </c:pt>
                <c:pt idx="10">
                  <c:v>7.78615E-2</c:v>
                </c:pt>
                <c:pt idx="11">
                  <c:v>7.7754500000000004E-2</c:v>
                </c:pt>
                <c:pt idx="12">
                  <c:v>7.7946500000000002E-2</c:v>
                </c:pt>
                <c:pt idx="13">
                  <c:v>7.8171249999999998E-2</c:v>
                </c:pt>
                <c:pt idx="14">
                  <c:v>7.8459750000000009E-2</c:v>
                </c:pt>
                <c:pt idx="15">
                  <c:v>7.81665E-2</c:v>
                </c:pt>
                <c:pt idx="16">
                  <c:v>7.7170249999999996E-2</c:v>
                </c:pt>
                <c:pt idx="17">
                  <c:v>7.8007750000000001E-2</c:v>
                </c:pt>
                <c:pt idx="18">
                  <c:v>7.8113000000000002E-2</c:v>
                </c:pt>
                <c:pt idx="19">
                  <c:v>7.8565250000000003E-2</c:v>
                </c:pt>
                <c:pt idx="20">
                  <c:v>7.8632250000000001E-2</c:v>
                </c:pt>
                <c:pt idx="21">
                  <c:v>7.8527E-2</c:v>
                </c:pt>
                <c:pt idx="22">
                  <c:v>7.8670500000000004E-2</c:v>
                </c:pt>
                <c:pt idx="23">
                  <c:v>7.8580250000000004E-2</c:v>
                </c:pt>
                <c:pt idx="24">
                  <c:v>7.9207749999999993E-2</c:v>
                </c:pt>
                <c:pt idx="25">
                  <c:v>7.8902E-2</c:v>
                </c:pt>
                <c:pt idx="26">
                  <c:v>7.9512250000000007E-2</c:v>
                </c:pt>
                <c:pt idx="27">
                  <c:v>7.9421999999999993E-2</c:v>
                </c:pt>
                <c:pt idx="28">
                  <c:v>7.9169749999999997E-2</c:v>
                </c:pt>
                <c:pt idx="29">
                  <c:v>7.9623750000000007E-2</c:v>
                </c:pt>
                <c:pt idx="30">
                  <c:v>7.9368999999999995E-2</c:v>
                </c:pt>
                <c:pt idx="31">
                  <c:v>7.9566499999999998E-2</c:v>
                </c:pt>
                <c:pt idx="32">
                  <c:v>7.9826499999999995E-2</c:v>
                </c:pt>
                <c:pt idx="33">
                  <c:v>7.9840500000000009E-2</c:v>
                </c:pt>
                <c:pt idx="34">
                  <c:v>7.9497750000000006E-2</c:v>
                </c:pt>
                <c:pt idx="35">
                  <c:v>7.9116000000000006E-2</c:v>
                </c:pt>
                <c:pt idx="36">
                  <c:v>7.8605250000000002E-2</c:v>
                </c:pt>
                <c:pt idx="37">
                  <c:v>7.8133500000000009E-2</c:v>
                </c:pt>
                <c:pt idx="38">
                  <c:v>7.8615500000000005E-2</c:v>
                </c:pt>
                <c:pt idx="39">
                  <c:v>7.8066999999999998E-2</c:v>
                </c:pt>
                <c:pt idx="40">
                  <c:v>7.8294000000000002E-2</c:v>
                </c:pt>
                <c:pt idx="41">
                  <c:v>7.7721999999999999E-2</c:v>
                </c:pt>
                <c:pt idx="42">
                  <c:v>7.6298500000000005E-2</c:v>
                </c:pt>
                <c:pt idx="43">
                  <c:v>7.6144249999999997E-2</c:v>
                </c:pt>
                <c:pt idx="44">
                  <c:v>7.5431749999999992E-2</c:v>
                </c:pt>
                <c:pt idx="45">
                  <c:v>7.5074749999999996E-2</c:v>
                </c:pt>
                <c:pt idx="46">
                  <c:v>7.39345E-2</c:v>
                </c:pt>
                <c:pt idx="47">
                  <c:v>7.3097999999999996E-2</c:v>
                </c:pt>
                <c:pt idx="48">
                  <c:v>7.3540750000000002E-2</c:v>
                </c:pt>
                <c:pt idx="49">
                  <c:v>7.3313000000000003E-2</c:v>
                </c:pt>
                <c:pt idx="50">
                  <c:v>7.4067750000000002E-2</c:v>
                </c:pt>
                <c:pt idx="51">
                  <c:v>7.4470000000000008E-2</c:v>
                </c:pt>
                <c:pt idx="52">
                  <c:v>7.4167750000000005E-2</c:v>
                </c:pt>
                <c:pt idx="53">
                  <c:v>7.4697250000000007E-2</c:v>
                </c:pt>
                <c:pt idx="54">
                  <c:v>7.4761000000000008E-2</c:v>
                </c:pt>
                <c:pt idx="55">
                  <c:v>7.4689499999999992E-2</c:v>
                </c:pt>
                <c:pt idx="56">
                  <c:v>7.5442750000000003E-2</c:v>
                </c:pt>
                <c:pt idx="57">
                  <c:v>7.5600500000000001E-2</c:v>
                </c:pt>
                <c:pt idx="58">
                  <c:v>7.5194250000000004E-2</c:v>
                </c:pt>
                <c:pt idx="59">
                  <c:v>7.5092500000000006E-2</c:v>
                </c:pt>
                <c:pt idx="60">
                  <c:v>7.4043499999999984E-2</c:v>
                </c:pt>
                <c:pt idx="61">
                  <c:v>7.3859250000000001E-2</c:v>
                </c:pt>
                <c:pt idx="62">
                  <c:v>7.4338749999999995E-2</c:v>
                </c:pt>
                <c:pt idx="63">
                  <c:v>7.4410749999999998E-2</c:v>
                </c:pt>
                <c:pt idx="64">
                  <c:v>7.1405750000000004E-2</c:v>
                </c:pt>
                <c:pt idx="65">
                  <c:v>6.8492750000000005E-2</c:v>
                </c:pt>
                <c:pt idx="66">
                  <c:v>6.7447000000000007E-2</c:v>
                </c:pt>
                <c:pt idx="67">
                  <c:v>6.7701000000000011E-2</c:v>
                </c:pt>
                <c:pt idx="68">
                  <c:v>6.9046999999999997E-2</c:v>
                </c:pt>
                <c:pt idx="69">
                  <c:v>6.9001750000000001E-2</c:v>
                </c:pt>
                <c:pt idx="70">
                  <c:v>6.8863000000000008E-2</c:v>
                </c:pt>
                <c:pt idx="71">
                  <c:v>6.9674E-2</c:v>
                </c:pt>
                <c:pt idx="72">
                  <c:v>7.0163000000000003E-2</c:v>
                </c:pt>
                <c:pt idx="73">
                  <c:v>6.9321000000000008E-2</c:v>
                </c:pt>
                <c:pt idx="74">
                  <c:v>6.9352999999999998E-2</c:v>
                </c:pt>
                <c:pt idx="75">
                  <c:v>6.9287250000000009E-2</c:v>
                </c:pt>
                <c:pt idx="76">
                  <c:v>7.0407999999999998E-2</c:v>
                </c:pt>
                <c:pt idx="77">
                  <c:v>7.1225999999999998E-2</c:v>
                </c:pt>
                <c:pt idx="78">
                  <c:v>7.1559749999999991E-2</c:v>
                </c:pt>
                <c:pt idx="79">
                  <c:v>7.1631E-2</c:v>
                </c:pt>
                <c:pt idx="80">
                  <c:v>7.1872249999999999E-2</c:v>
                </c:pt>
                <c:pt idx="81">
                  <c:v>7.1989749999999991E-2</c:v>
                </c:pt>
                <c:pt idx="82">
                  <c:v>7.3210250000000004E-2</c:v>
                </c:pt>
                <c:pt idx="83">
                  <c:v>7.3201500000000003E-2</c:v>
                </c:pt>
                <c:pt idx="84">
                  <c:v>7.292775E-2</c:v>
                </c:pt>
                <c:pt idx="85">
                  <c:v>7.2899500000000006E-2</c:v>
                </c:pt>
                <c:pt idx="86">
                  <c:v>7.3571250000000005E-2</c:v>
                </c:pt>
                <c:pt idx="87">
                  <c:v>7.5406500000000001E-2</c:v>
                </c:pt>
                <c:pt idx="88">
                  <c:v>7.5685500000000003E-2</c:v>
                </c:pt>
                <c:pt idx="89">
                  <c:v>7.5451999999999991E-2</c:v>
                </c:pt>
                <c:pt idx="90">
                  <c:v>7.5748499999999996E-2</c:v>
                </c:pt>
                <c:pt idx="91">
                  <c:v>7.6071E-2</c:v>
                </c:pt>
                <c:pt idx="92">
                  <c:v>7.5937999999999992E-2</c:v>
                </c:pt>
                <c:pt idx="93">
                  <c:v>7.6000250000000005E-2</c:v>
                </c:pt>
                <c:pt idx="94">
                  <c:v>7.5285999999999992E-2</c:v>
                </c:pt>
                <c:pt idx="95">
                  <c:v>7.5104499999999991E-2</c:v>
                </c:pt>
                <c:pt idx="96">
                  <c:v>7.4734999999999996E-2</c:v>
                </c:pt>
                <c:pt idx="97">
                  <c:v>7.4847750000000005E-2</c:v>
                </c:pt>
                <c:pt idx="98">
                  <c:v>7.5542999999999999E-2</c:v>
                </c:pt>
                <c:pt idx="99">
                  <c:v>7.5494000000000006E-2</c:v>
                </c:pt>
                <c:pt idx="100">
                  <c:v>7.5604000000000005E-2</c:v>
                </c:pt>
                <c:pt idx="101">
                  <c:v>7.5406749999999995E-2</c:v>
                </c:pt>
                <c:pt idx="102">
                  <c:v>7.5278749999999992E-2</c:v>
                </c:pt>
                <c:pt idx="103">
                  <c:v>7.5719250000000002E-2</c:v>
                </c:pt>
                <c:pt idx="104">
                  <c:v>7.5944250000000005E-2</c:v>
                </c:pt>
                <c:pt idx="105">
                  <c:v>7.5708499999999998E-2</c:v>
                </c:pt>
                <c:pt idx="106">
                  <c:v>7.60715E-2</c:v>
                </c:pt>
                <c:pt idx="107">
                  <c:v>7.6217500000000007E-2</c:v>
                </c:pt>
                <c:pt idx="108">
                  <c:v>7.6397999999999994E-2</c:v>
                </c:pt>
                <c:pt idx="109">
                  <c:v>7.6306249999999992E-2</c:v>
                </c:pt>
                <c:pt idx="110">
                  <c:v>7.5848250000000006E-2</c:v>
                </c:pt>
                <c:pt idx="111">
                  <c:v>7.5440499999999994E-2</c:v>
                </c:pt>
                <c:pt idx="112">
                  <c:v>7.5728749999999997E-2</c:v>
                </c:pt>
                <c:pt idx="113">
                  <c:v>7.5359999999999996E-2</c:v>
                </c:pt>
                <c:pt idx="114">
                  <c:v>7.5429499999999997E-2</c:v>
                </c:pt>
                <c:pt idx="115">
                  <c:v>7.5096250000000003E-2</c:v>
                </c:pt>
                <c:pt idx="116">
                  <c:v>7.5115249999999995E-2</c:v>
                </c:pt>
                <c:pt idx="117">
                  <c:v>7.5389249999999991E-2</c:v>
                </c:pt>
                <c:pt idx="118">
                  <c:v>7.5866750000000011E-2</c:v>
                </c:pt>
                <c:pt idx="119">
                  <c:v>7.5792999999999999E-2</c:v>
                </c:pt>
                <c:pt idx="120">
                  <c:v>7.5805249999999991E-2</c:v>
                </c:pt>
                <c:pt idx="121">
                  <c:v>7.6071250000000007E-2</c:v>
                </c:pt>
                <c:pt idx="122">
                  <c:v>7.6110499999999998E-2</c:v>
                </c:pt>
                <c:pt idx="123">
                  <c:v>7.5874749999999991E-2</c:v>
                </c:pt>
                <c:pt idx="124">
                  <c:v>7.6148000000000007E-2</c:v>
                </c:pt>
                <c:pt idx="125">
                  <c:v>7.6631749999999998E-2</c:v>
                </c:pt>
                <c:pt idx="126">
                  <c:v>7.6415499999999997E-2</c:v>
                </c:pt>
                <c:pt idx="127">
                  <c:v>7.6417499999999999E-2</c:v>
                </c:pt>
                <c:pt idx="128">
                  <c:v>7.6448249999999995E-2</c:v>
                </c:pt>
                <c:pt idx="129">
                  <c:v>7.6794249999999994E-2</c:v>
                </c:pt>
                <c:pt idx="130">
                  <c:v>7.6974000000000001E-2</c:v>
                </c:pt>
                <c:pt idx="131">
                  <c:v>7.6751E-2</c:v>
                </c:pt>
                <c:pt idx="132">
                  <c:v>7.6798000000000005E-2</c:v>
                </c:pt>
                <c:pt idx="133">
                  <c:v>7.6953750000000015E-2</c:v>
                </c:pt>
                <c:pt idx="134">
                  <c:v>7.6973249999999993E-2</c:v>
                </c:pt>
                <c:pt idx="135">
                  <c:v>7.7594250000000003E-2</c:v>
                </c:pt>
                <c:pt idx="136">
                  <c:v>7.741300000000001E-2</c:v>
                </c:pt>
                <c:pt idx="137">
                  <c:v>7.7491999999999991E-2</c:v>
                </c:pt>
                <c:pt idx="138">
                  <c:v>7.7186499999999991E-2</c:v>
                </c:pt>
                <c:pt idx="139">
                  <c:v>7.7622500000000011E-2</c:v>
                </c:pt>
                <c:pt idx="140">
                  <c:v>7.7583250000000006E-2</c:v>
                </c:pt>
                <c:pt idx="141">
                  <c:v>7.7689499999999995E-2</c:v>
                </c:pt>
                <c:pt idx="142">
                  <c:v>7.7992499999999992E-2</c:v>
                </c:pt>
                <c:pt idx="143">
                  <c:v>7.8303750000000005E-2</c:v>
                </c:pt>
                <c:pt idx="144">
                  <c:v>7.8389750000000008E-2</c:v>
                </c:pt>
                <c:pt idx="145">
                  <c:v>7.8349749999999996E-2</c:v>
                </c:pt>
                <c:pt idx="146">
                  <c:v>7.7184000000000003E-2</c:v>
                </c:pt>
                <c:pt idx="147">
                  <c:v>7.7588749999999998E-2</c:v>
                </c:pt>
                <c:pt idx="148">
                  <c:v>7.7596499999999999E-2</c:v>
                </c:pt>
                <c:pt idx="149">
                  <c:v>7.7687250000000013E-2</c:v>
                </c:pt>
                <c:pt idx="150">
                  <c:v>7.786475000000001E-2</c:v>
                </c:pt>
                <c:pt idx="151">
                  <c:v>7.8155499999999989E-2</c:v>
                </c:pt>
                <c:pt idx="152">
                  <c:v>7.8208749999999994E-2</c:v>
                </c:pt>
                <c:pt idx="153">
                  <c:v>7.854775E-2</c:v>
                </c:pt>
                <c:pt idx="154">
                  <c:v>7.8630499999999992E-2</c:v>
                </c:pt>
                <c:pt idx="155">
                  <c:v>7.8758750000000002E-2</c:v>
                </c:pt>
                <c:pt idx="156">
                  <c:v>7.8641249999999996E-2</c:v>
                </c:pt>
                <c:pt idx="157">
                  <c:v>7.8764250000000008E-2</c:v>
                </c:pt>
                <c:pt idx="158">
                  <c:v>7.8577499999999995E-2</c:v>
                </c:pt>
                <c:pt idx="159">
                  <c:v>7.8522249999999988E-2</c:v>
                </c:pt>
                <c:pt idx="160">
                  <c:v>7.8489500000000004E-2</c:v>
                </c:pt>
                <c:pt idx="161">
                  <c:v>7.9104499999999994E-2</c:v>
                </c:pt>
                <c:pt idx="162">
                  <c:v>7.8806500000000002E-2</c:v>
                </c:pt>
                <c:pt idx="163">
                  <c:v>7.8850500000000004E-2</c:v>
                </c:pt>
                <c:pt idx="164">
                  <c:v>7.9062999999999994E-2</c:v>
                </c:pt>
                <c:pt idx="165">
                  <c:v>7.8918999999999989E-2</c:v>
                </c:pt>
                <c:pt idx="166">
                  <c:v>7.8422249999999999E-2</c:v>
                </c:pt>
                <c:pt idx="167">
                  <c:v>7.8097749999999994E-2</c:v>
                </c:pt>
                <c:pt idx="168">
                  <c:v>7.8490499999999991E-2</c:v>
                </c:pt>
                <c:pt idx="169">
                  <c:v>7.8939499999999996E-2</c:v>
                </c:pt>
                <c:pt idx="170">
                  <c:v>7.8805750000000008E-2</c:v>
                </c:pt>
                <c:pt idx="171">
                  <c:v>7.9069749999999994E-2</c:v>
                </c:pt>
                <c:pt idx="172">
                  <c:v>7.9241999999999993E-2</c:v>
                </c:pt>
                <c:pt idx="173">
                  <c:v>7.9682749999999997E-2</c:v>
                </c:pt>
                <c:pt idx="174">
                  <c:v>8.0123749999999994E-2</c:v>
                </c:pt>
                <c:pt idx="175">
                  <c:v>8.0089000000000007E-2</c:v>
                </c:pt>
                <c:pt idx="176">
                  <c:v>7.9960249999999997E-2</c:v>
                </c:pt>
                <c:pt idx="177">
                  <c:v>7.9940499999999998E-2</c:v>
                </c:pt>
                <c:pt idx="178">
                  <c:v>8.0357249999999991E-2</c:v>
                </c:pt>
                <c:pt idx="179">
                  <c:v>8.0713750000000001E-2</c:v>
                </c:pt>
                <c:pt idx="180">
                  <c:v>8.0782499999999993E-2</c:v>
                </c:pt>
                <c:pt idx="181">
                  <c:v>8.0625250000000009E-2</c:v>
                </c:pt>
                <c:pt idx="182">
                  <c:v>8.0586249999999998E-2</c:v>
                </c:pt>
                <c:pt idx="183">
                  <c:v>8.0373250000000007E-2</c:v>
                </c:pt>
                <c:pt idx="184">
                  <c:v>8.072725E-2</c:v>
                </c:pt>
                <c:pt idx="185">
                  <c:v>8.0874000000000001E-2</c:v>
                </c:pt>
                <c:pt idx="186">
                  <c:v>8.1023499999999998E-2</c:v>
                </c:pt>
                <c:pt idx="187">
                  <c:v>8.16085E-2</c:v>
                </c:pt>
                <c:pt idx="188">
                  <c:v>8.1726750000000001E-2</c:v>
                </c:pt>
                <c:pt idx="189">
                  <c:v>8.1965499999999997E-2</c:v>
                </c:pt>
                <c:pt idx="190">
                  <c:v>8.2411499999999999E-2</c:v>
                </c:pt>
                <c:pt idx="191">
                  <c:v>8.2286250000000005E-2</c:v>
                </c:pt>
                <c:pt idx="192">
                  <c:v>8.2906999999999995E-2</c:v>
                </c:pt>
                <c:pt idx="193">
                  <c:v>8.2852499999999996E-2</c:v>
                </c:pt>
                <c:pt idx="194">
                  <c:v>8.1363249999999998E-2</c:v>
                </c:pt>
                <c:pt idx="195">
                  <c:v>8.2352499999999995E-2</c:v>
                </c:pt>
                <c:pt idx="196">
                  <c:v>8.2090250000000003E-2</c:v>
                </c:pt>
                <c:pt idx="197">
                  <c:v>8.2471000000000003E-2</c:v>
                </c:pt>
                <c:pt idx="198">
                  <c:v>8.2400000000000001E-2</c:v>
                </c:pt>
                <c:pt idx="199">
                  <c:v>8.2054749999999996E-2</c:v>
                </c:pt>
                <c:pt idx="200">
                  <c:v>8.3103499999999997E-2</c:v>
                </c:pt>
                <c:pt idx="201">
                  <c:v>8.3087500000000009E-2</c:v>
                </c:pt>
                <c:pt idx="202">
                  <c:v>8.2788499999999987E-2</c:v>
                </c:pt>
                <c:pt idx="203">
                  <c:v>8.3142250000000001E-2</c:v>
                </c:pt>
                <c:pt idx="204">
                  <c:v>8.3547250000000003E-2</c:v>
                </c:pt>
                <c:pt idx="205">
                  <c:v>8.4070000000000006E-2</c:v>
                </c:pt>
                <c:pt idx="206">
                  <c:v>8.4250249999999999E-2</c:v>
                </c:pt>
                <c:pt idx="207">
                  <c:v>8.4404999999999994E-2</c:v>
                </c:pt>
                <c:pt idx="208">
                  <c:v>8.4255750000000004E-2</c:v>
                </c:pt>
                <c:pt idx="209">
                  <c:v>8.4252500000000008E-2</c:v>
                </c:pt>
                <c:pt idx="210">
                  <c:v>8.4561250000000004E-2</c:v>
                </c:pt>
                <c:pt idx="211">
                  <c:v>8.3979250000000005E-2</c:v>
                </c:pt>
                <c:pt idx="212">
                  <c:v>8.4171499999999996E-2</c:v>
                </c:pt>
                <c:pt idx="213">
                  <c:v>8.3329750000000008E-2</c:v>
                </c:pt>
                <c:pt idx="214">
                  <c:v>8.2821999999999993E-2</c:v>
                </c:pt>
                <c:pt idx="215">
                  <c:v>8.4116999999999997E-2</c:v>
                </c:pt>
                <c:pt idx="216">
                  <c:v>8.4401749999999998E-2</c:v>
                </c:pt>
                <c:pt idx="217">
                  <c:v>8.4693000000000004E-2</c:v>
                </c:pt>
                <c:pt idx="218">
                  <c:v>8.3620749999999994E-2</c:v>
                </c:pt>
                <c:pt idx="219">
                  <c:v>8.3230499999999999E-2</c:v>
                </c:pt>
                <c:pt idx="220">
                  <c:v>8.2897749999999992E-2</c:v>
                </c:pt>
                <c:pt idx="221">
                  <c:v>8.2056999999999991E-2</c:v>
                </c:pt>
                <c:pt idx="222">
                  <c:v>8.2327750000000005E-2</c:v>
                </c:pt>
                <c:pt idx="223">
                  <c:v>8.2087750000000001E-2</c:v>
                </c:pt>
                <c:pt idx="224">
                  <c:v>8.1881999999999996E-2</c:v>
                </c:pt>
                <c:pt idx="225">
                  <c:v>8.2807749999999999E-2</c:v>
                </c:pt>
                <c:pt idx="226">
                  <c:v>8.3241250000000003E-2</c:v>
                </c:pt>
                <c:pt idx="227">
                  <c:v>8.3861249999999998E-2</c:v>
                </c:pt>
                <c:pt idx="228">
                  <c:v>8.3803000000000002E-2</c:v>
                </c:pt>
                <c:pt idx="229">
                  <c:v>8.4214250000000004E-2</c:v>
                </c:pt>
                <c:pt idx="230">
                  <c:v>8.3741750000000004E-2</c:v>
                </c:pt>
                <c:pt idx="231">
                  <c:v>8.3857999999999988E-2</c:v>
                </c:pt>
                <c:pt idx="232">
                  <c:v>8.3817000000000003E-2</c:v>
                </c:pt>
                <c:pt idx="233">
                  <c:v>8.3957249999999997E-2</c:v>
                </c:pt>
                <c:pt idx="234">
                  <c:v>8.4229750000000006E-2</c:v>
                </c:pt>
                <c:pt idx="235">
                  <c:v>8.3983250000000009E-2</c:v>
                </c:pt>
                <c:pt idx="236">
                  <c:v>8.4045499999999995E-2</c:v>
                </c:pt>
                <c:pt idx="237">
                  <c:v>8.4214749999999991E-2</c:v>
                </c:pt>
                <c:pt idx="238">
                  <c:v>8.4058250000000001E-2</c:v>
                </c:pt>
                <c:pt idx="239">
                  <c:v>8.3430250000000011E-2</c:v>
                </c:pt>
                <c:pt idx="240">
                  <c:v>8.3382499999999998E-2</c:v>
                </c:pt>
                <c:pt idx="241">
                  <c:v>8.3027749999999997E-2</c:v>
                </c:pt>
                <c:pt idx="242">
                  <c:v>8.2635250000000007E-2</c:v>
                </c:pt>
                <c:pt idx="243">
                  <c:v>8.3326999999999998E-2</c:v>
                </c:pt>
                <c:pt idx="244">
                  <c:v>8.3907750000000003E-2</c:v>
                </c:pt>
                <c:pt idx="245">
                  <c:v>8.4140500000000007E-2</c:v>
                </c:pt>
                <c:pt idx="246">
                  <c:v>8.4304749999999998E-2</c:v>
                </c:pt>
                <c:pt idx="247">
                  <c:v>8.4332999999999991E-2</c:v>
                </c:pt>
                <c:pt idx="248">
                  <c:v>8.4569749999999999E-2</c:v>
                </c:pt>
                <c:pt idx="249">
                  <c:v>8.4385999999999989E-2</c:v>
                </c:pt>
              </c:numCache>
            </c:numRef>
          </c:val>
          <c:smooth val="0"/>
          <c:extLst>
            <c:ext xmlns:c16="http://schemas.microsoft.com/office/drawing/2014/chart" uri="{C3380CC4-5D6E-409C-BE32-E72D297353CC}">
              <c16:uniqueId val="{00000000-A7A2-482A-BFE7-B65B97A07B56}"/>
            </c:ext>
          </c:extLst>
        </c:ser>
        <c:ser>
          <c:idx val="1"/>
          <c:order val="1"/>
          <c:tx>
            <c:strRef>
              <c:f>'K3.2 Dôchodkové sporenie'!$I$96</c:f>
              <c:strCache>
                <c:ptCount val="1"/>
                <c:pt idx="0">
                  <c:v>Zmiešané d.f.</c:v>
                </c:pt>
              </c:strCache>
            </c:strRef>
          </c:tx>
          <c:spPr>
            <a:ln>
              <a:solidFill>
                <a:schemeClr val="bg1">
                  <a:lumMod val="50000"/>
                </a:schemeClr>
              </a:solidFill>
            </a:ln>
          </c:spPr>
          <c:marker>
            <c:symbol val="none"/>
          </c:marker>
          <c:cat>
            <c:numRef>
              <c:f>'K3.2 Dôchodkové sporenie'!$G$97:$G$346</c:f>
              <c:numCache>
                <c:formatCode>dd"."mm"."yyyy</c:formatCode>
                <c:ptCount val="250"/>
                <c:pt idx="0">
                  <c:v>45659</c:v>
                </c:pt>
                <c:pt idx="1">
                  <c:v>45660</c:v>
                </c:pt>
                <c:pt idx="2">
                  <c:v>45661</c:v>
                </c:pt>
                <c:pt idx="3">
                  <c:v>45662</c:v>
                </c:pt>
                <c:pt idx="4">
                  <c:v>45665</c:v>
                </c:pt>
                <c:pt idx="5">
                  <c:v>45666</c:v>
                </c:pt>
                <c:pt idx="6">
                  <c:v>45667</c:v>
                </c:pt>
                <c:pt idx="7">
                  <c:v>45668</c:v>
                </c:pt>
                <c:pt idx="8">
                  <c:v>45669</c:v>
                </c:pt>
                <c:pt idx="9">
                  <c:v>45672</c:v>
                </c:pt>
                <c:pt idx="10">
                  <c:v>45673</c:v>
                </c:pt>
                <c:pt idx="11">
                  <c:v>45674</c:v>
                </c:pt>
                <c:pt idx="12">
                  <c:v>45675</c:v>
                </c:pt>
                <c:pt idx="13">
                  <c:v>45676</c:v>
                </c:pt>
                <c:pt idx="14">
                  <c:v>45679</c:v>
                </c:pt>
                <c:pt idx="15">
                  <c:v>45680</c:v>
                </c:pt>
                <c:pt idx="16">
                  <c:v>45681</c:v>
                </c:pt>
                <c:pt idx="17">
                  <c:v>45682</c:v>
                </c:pt>
                <c:pt idx="18">
                  <c:v>45683</c:v>
                </c:pt>
                <c:pt idx="19">
                  <c:v>45686</c:v>
                </c:pt>
                <c:pt idx="20">
                  <c:v>45687</c:v>
                </c:pt>
                <c:pt idx="21">
                  <c:v>45688</c:v>
                </c:pt>
                <c:pt idx="22">
                  <c:v>45689</c:v>
                </c:pt>
                <c:pt idx="23">
                  <c:v>45690</c:v>
                </c:pt>
                <c:pt idx="24">
                  <c:v>45693</c:v>
                </c:pt>
                <c:pt idx="25">
                  <c:v>45694</c:v>
                </c:pt>
                <c:pt idx="26">
                  <c:v>45695</c:v>
                </c:pt>
                <c:pt idx="27">
                  <c:v>45696</c:v>
                </c:pt>
                <c:pt idx="28">
                  <c:v>45697</c:v>
                </c:pt>
                <c:pt idx="29">
                  <c:v>45700</c:v>
                </c:pt>
                <c:pt idx="30">
                  <c:v>45701</c:v>
                </c:pt>
                <c:pt idx="31">
                  <c:v>45702</c:v>
                </c:pt>
                <c:pt idx="32">
                  <c:v>45703</c:v>
                </c:pt>
                <c:pt idx="33">
                  <c:v>45704</c:v>
                </c:pt>
                <c:pt idx="34">
                  <c:v>45707</c:v>
                </c:pt>
                <c:pt idx="35">
                  <c:v>45708</c:v>
                </c:pt>
                <c:pt idx="36">
                  <c:v>45709</c:v>
                </c:pt>
                <c:pt idx="37">
                  <c:v>45710</c:v>
                </c:pt>
                <c:pt idx="38">
                  <c:v>45711</c:v>
                </c:pt>
                <c:pt idx="39">
                  <c:v>45714</c:v>
                </c:pt>
                <c:pt idx="40">
                  <c:v>45715</c:v>
                </c:pt>
                <c:pt idx="41">
                  <c:v>45716</c:v>
                </c:pt>
                <c:pt idx="42">
                  <c:v>45717</c:v>
                </c:pt>
                <c:pt idx="43">
                  <c:v>45720</c:v>
                </c:pt>
                <c:pt idx="44">
                  <c:v>45721</c:v>
                </c:pt>
                <c:pt idx="45">
                  <c:v>45722</c:v>
                </c:pt>
                <c:pt idx="46">
                  <c:v>45723</c:v>
                </c:pt>
                <c:pt idx="47">
                  <c:v>45724</c:v>
                </c:pt>
                <c:pt idx="48">
                  <c:v>45727</c:v>
                </c:pt>
                <c:pt idx="49">
                  <c:v>45728</c:v>
                </c:pt>
                <c:pt idx="50">
                  <c:v>45729</c:v>
                </c:pt>
                <c:pt idx="51">
                  <c:v>45730</c:v>
                </c:pt>
                <c:pt idx="52">
                  <c:v>45731</c:v>
                </c:pt>
                <c:pt idx="53">
                  <c:v>45734</c:v>
                </c:pt>
                <c:pt idx="54">
                  <c:v>45735</c:v>
                </c:pt>
                <c:pt idx="55">
                  <c:v>45736</c:v>
                </c:pt>
                <c:pt idx="56">
                  <c:v>45737</c:v>
                </c:pt>
                <c:pt idx="57">
                  <c:v>45738</c:v>
                </c:pt>
                <c:pt idx="58">
                  <c:v>45741</c:v>
                </c:pt>
                <c:pt idx="59">
                  <c:v>45742</c:v>
                </c:pt>
                <c:pt idx="60">
                  <c:v>45743</c:v>
                </c:pt>
                <c:pt idx="61">
                  <c:v>45744</c:v>
                </c:pt>
                <c:pt idx="62">
                  <c:v>45749</c:v>
                </c:pt>
                <c:pt idx="63">
                  <c:v>45750</c:v>
                </c:pt>
                <c:pt idx="64">
                  <c:v>45751</c:v>
                </c:pt>
                <c:pt idx="65">
                  <c:v>45752</c:v>
                </c:pt>
                <c:pt idx="66">
                  <c:v>45755</c:v>
                </c:pt>
                <c:pt idx="67">
                  <c:v>45756</c:v>
                </c:pt>
                <c:pt idx="68">
                  <c:v>45757</c:v>
                </c:pt>
                <c:pt idx="69">
                  <c:v>45758</c:v>
                </c:pt>
                <c:pt idx="70">
                  <c:v>45759</c:v>
                </c:pt>
                <c:pt idx="71">
                  <c:v>45762</c:v>
                </c:pt>
                <c:pt idx="72">
                  <c:v>45763</c:v>
                </c:pt>
                <c:pt idx="73">
                  <c:v>45764</c:v>
                </c:pt>
                <c:pt idx="74">
                  <c:v>45765</c:v>
                </c:pt>
                <c:pt idx="75">
                  <c:v>45766</c:v>
                </c:pt>
                <c:pt idx="76">
                  <c:v>45769</c:v>
                </c:pt>
                <c:pt idx="77">
                  <c:v>45770</c:v>
                </c:pt>
                <c:pt idx="78">
                  <c:v>45771</c:v>
                </c:pt>
                <c:pt idx="79">
                  <c:v>45772</c:v>
                </c:pt>
                <c:pt idx="80">
                  <c:v>45773</c:v>
                </c:pt>
                <c:pt idx="81">
                  <c:v>45776</c:v>
                </c:pt>
                <c:pt idx="82">
                  <c:v>45777</c:v>
                </c:pt>
                <c:pt idx="83">
                  <c:v>45779</c:v>
                </c:pt>
                <c:pt idx="84">
                  <c:v>45780</c:v>
                </c:pt>
                <c:pt idx="85">
                  <c:v>45783</c:v>
                </c:pt>
                <c:pt idx="86">
                  <c:v>45784</c:v>
                </c:pt>
                <c:pt idx="87">
                  <c:v>45786</c:v>
                </c:pt>
                <c:pt idx="88">
                  <c:v>45787</c:v>
                </c:pt>
                <c:pt idx="89">
                  <c:v>45790</c:v>
                </c:pt>
                <c:pt idx="90">
                  <c:v>45791</c:v>
                </c:pt>
                <c:pt idx="91">
                  <c:v>45792</c:v>
                </c:pt>
                <c:pt idx="92">
                  <c:v>45793</c:v>
                </c:pt>
                <c:pt idx="93">
                  <c:v>45794</c:v>
                </c:pt>
                <c:pt idx="94">
                  <c:v>45797</c:v>
                </c:pt>
                <c:pt idx="95">
                  <c:v>45798</c:v>
                </c:pt>
                <c:pt idx="96">
                  <c:v>45799</c:v>
                </c:pt>
                <c:pt idx="97">
                  <c:v>45800</c:v>
                </c:pt>
                <c:pt idx="98">
                  <c:v>45801</c:v>
                </c:pt>
                <c:pt idx="99">
                  <c:v>45804</c:v>
                </c:pt>
                <c:pt idx="100">
                  <c:v>45805</c:v>
                </c:pt>
                <c:pt idx="101">
                  <c:v>45806</c:v>
                </c:pt>
                <c:pt idx="102">
                  <c:v>45807</c:v>
                </c:pt>
                <c:pt idx="103">
                  <c:v>45808</c:v>
                </c:pt>
                <c:pt idx="104">
                  <c:v>45811</c:v>
                </c:pt>
                <c:pt idx="105">
                  <c:v>45812</c:v>
                </c:pt>
                <c:pt idx="106">
                  <c:v>45813</c:v>
                </c:pt>
                <c:pt idx="107">
                  <c:v>45814</c:v>
                </c:pt>
                <c:pt idx="108">
                  <c:v>45815</c:v>
                </c:pt>
                <c:pt idx="109">
                  <c:v>45818</c:v>
                </c:pt>
                <c:pt idx="110">
                  <c:v>45819</c:v>
                </c:pt>
                <c:pt idx="111">
                  <c:v>45820</c:v>
                </c:pt>
                <c:pt idx="112">
                  <c:v>45821</c:v>
                </c:pt>
                <c:pt idx="113">
                  <c:v>45822</c:v>
                </c:pt>
                <c:pt idx="114">
                  <c:v>45825</c:v>
                </c:pt>
                <c:pt idx="115">
                  <c:v>45826</c:v>
                </c:pt>
                <c:pt idx="116">
                  <c:v>45827</c:v>
                </c:pt>
                <c:pt idx="117">
                  <c:v>45828</c:v>
                </c:pt>
                <c:pt idx="118">
                  <c:v>45829</c:v>
                </c:pt>
                <c:pt idx="119">
                  <c:v>45832</c:v>
                </c:pt>
                <c:pt idx="120">
                  <c:v>45833</c:v>
                </c:pt>
                <c:pt idx="121">
                  <c:v>45834</c:v>
                </c:pt>
                <c:pt idx="122">
                  <c:v>45835</c:v>
                </c:pt>
                <c:pt idx="123">
                  <c:v>45836</c:v>
                </c:pt>
                <c:pt idx="124">
                  <c:v>45839</c:v>
                </c:pt>
                <c:pt idx="125">
                  <c:v>45840</c:v>
                </c:pt>
                <c:pt idx="126">
                  <c:v>45841</c:v>
                </c:pt>
                <c:pt idx="127">
                  <c:v>45842</c:v>
                </c:pt>
                <c:pt idx="128">
                  <c:v>45846</c:v>
                </c:pt>
                <c:pt idx="129">
                  <c:v>45847</c:v>
                </c:pt>
                <c:pt idx="130">
                  <c:v>45848</c:v>
                </c:pt>
                <c:pt idx="131">
                  <c:v>45849</c:v>
                </c:pt>
                <c:pt idx="132">
                  <c:v>45850</c:v>
                </c:pt>
                <c:pt idx="133">
                  <c:v>45853</c:v>
                </c:pt>
                <c:pt idx="134">
                  <c:v>45854</c:v>
                </c:pt>
                <c:pt idx="135">
                  <c:v>45855</c:v>
                </c:pt>
                <c:pt idx="136">
                  <c:v>45856</c:v>
                </c:pt>
                <c:pt idx="137">
                  <c:v>45857</c:v>
                </c:pt>
                <c:pt idx="138">
                  <c:v>45860</c:v>
                </c:pt>
                <c:pt idx="139">
                  <c:v>45861</c:v>
                </c:pt>
                <c:pt idx="140">
                  <c:v>45862</c:v>
                </c:pt>
                <c:pt idx="141">
                  <c:v>45863</c:v>
                </c:pt>
                <c:pt idx="142">
                  <c:v>45864</c:v>
                </c:pt>
                <c:pt idx="143">
                  <c:v>45867</c:v>
                </c:pt>
                <c:pt idx="144">
                  <c:v>45868</c:v>
                </c:pt>
                <c:pt idx="145">
                  <c:v>45869</c:v>
                </c:pt>
                <c:pt idx="146">
                  <c:v>45870</c:v>
                </c:pt>
                <c:pt idx="147">
                  <c:v>45871</c:v>
                </c:pt>
                <c:pt idx="148">
                  <c:v>45874</c:v>
                </c:pt>
                <c:pt idx="149">
                  <c:v>45875</c:v>
                </c:pt>
                <c:pt idx="150">
                  <c:v>45876</c:v>
                </c:pt>
                <c:pt idx="151">
                  <c:v>45877</c:v>
                </c:pt>
                <c:pt idx="152">
                  <c:v>45878</c:v>
                </c:pt>
                <c:pt idx="153">
                  <c:v>45881</c:v>
                </c:pt>
                <c:pt idx="154">
                  <c:v>45882</c:v>
                </c:pt>
                <c:pt idx="155">
                  <c:v>45883</c:v>
                </c:pt>
                <c:pt idx="156">
                  <c:v>45884</c:v>
                </c:pt>
                <c:pt idx="157">
                  <c:v>45885</c:v>
                </c:pt>
                <c:pt idx="158">
                  <c:v>45888</c:v>
                </c:pt>
                <c:pt idx="159">
                  <c:v>45889</c:v>
                </c:pt>
                <c:pt idx="160">
                  <c:v>45890</c:v>
                </c:pt>
                <c:pt idx="161">
                  <c:v>45891</c:v>
                </c:pt>
                <c:pt idx="162">
                  <c:v>45892</c:v>
                </c:pt>
                <c:pt idx="163">
                  <c:v>45895</c:v>
                </c:pt>
                <c:pt idx="164">
                  <c:v>45896</c:v>
                </c:pt>
                <c:pt idx="165">
                  <c:v>45897</c:v>
                </c:pt>
                <c:pt idx="166">
                  <c:v>45899</c:v>
                </c:pt>
                <c:pt idx="167">
                  <c:v>45902</c:v>
                </c:pt>
                <c:pt idx="168">
                  <c:v>45903</c:v>
                </c:pt>
                <c:pt idx="169">
                  <c:v>45904</c:v>
                </c:pt>
                <c:pt idx="170">
                  <c:v>45905</c:v>
                </c:pt>
                <c:pt idx="171">
                  <c:v>45906</c:v>
                </c:pt>
                <c:pt idx="172">
                  <c:v>45909</c:v>
                </c:pt>
                <c:pt idx="173">
                  <c:v>45910</c:v>
                </c:pt>
                <c:pt idx="174">
                  <c:v>45911</c:v>
                </c:pt>
                <c:pt idx="175">
                  <c:v>45912</c:v>
                </c:pt>
                <c:pt idx="176">
                  <c:v>45913</c:v>
                </c:pt>
                <c:pt idx="177">
                  <c:v>45916</c:v>
                </c:pt>
                <c:pt idx="178">
                  <c:v>45917</c:v>
                </c:pt>
                <c:pt idx="179">
                  <c:v>45918</c:v>
                </c:pt>
                <c:pt idx="180">
                  <c:v>45919</c:v>
                </c:pt>
                <c:pt idx="181">
                  <c:v>45920</c:v>
                </c:pt>
                <c:pt idx="182">
                  <c:v>45923</c:v>
                </c:pt>
                <c:pt idx="183">
                  <c:v>45924</c:v>
                </c:pt>
                <c:pt idx="184">
                  <c:v>45925</c:v>
                </c:pt>
                <c:pt idx="185">
                  <c:v>45926</c:v>
                </c:pt>
                <c:pt idx="186">
                  <c:v>45927</c:v>
                </c:pt>
                <c:pt idx="187">
                  <c:v>45930</c:v>
                </c:pt>
                <c:pt idx="188">
                  <c:v>45931</c:v>
                </c:pt>
                <c:pt idx="189">
                  <c:v>45932</c:v>
                </c:pt>
                <c:pt idx="190">
                  <c:v>45933</c:v>
                </c:pt>
                <c:pt idx="191">
                  <c:v>45934</c:v>
                </c:pt>
                <c:pt idx="192">
                  <c:v>45937</c:v>
                </c:pt>
                <c:pt idx="193">
                  <c:v>45938</c:v>
                </c:pt>
                <c:pt idx="194">
                  <c:v>45939</c:v>
                </c:pt>
                <c:pt idx="195">
                  <c:v>45940</c:v>
                </c:pt>
                <c:pt idx="196">
                  <c:v>45941</c:v>
                </c:pt>
                <c:pt idx="197">
                  <c:v>45944</c:v>
                </c:pt>
                <c:pt idx="198">
                  <c:v>45945</c:v>
                </c:pt>
                <c:pt idx="199">
                  <c:v>45946</c:v>
                </c:pt>
                <c:pt idx="200">
                  <c:v>45947</c:v>
                </c:pt>
                <c:pt idx="201">
                  <c:v>45948</c:v>
                </c:pt>
                <c:pt idx="202">
                  <c:v>45951</c:v>
                </c:pt>
                <c:pt idx="203">
                  <c:v>45952</c:v>
                </c:pt>
                <c:pt idx="204">
                  <c:v>45953</c:v>
                </c:pt>
                <c:pt idx="205">
                  <c:v>45954</c:v>
                </c:pt>
                <c:pt idx="206">
                  <c:v>45955</c:v>
                </c:pt>
                <c:pt idx="207">
                  <c:v>45958</c:v>
                </c:pt>
                <c:pt idx="208">
                  <c:v>45959</c:v>
                </c:pt>
                <c:pt idx="209">
                  <c:v>45960</c:v>
                </c:pt>
                <c:pt idx="210">
                  <c:v>45961</c:v>
                </c:pt>
                <c:pt idx="211">
                  <c:v>45965</c:v>
                </c:pt>
                <c:pt idx="212">
                  <c:v>45966</c:v>
                </c:pt>
                <c:pt idx="213">
                  <c:v>45967</c:v>
                </c:pt>
                <c:pt idx="214">
                  <c:v>45968</c:v>
                </c:pt>
                <c:pt idx="215">
                  <c:v>45969</c:v>
                </c:pt>
                <c:pt idx="216">
                  <c:v>45972</c:v>
                </c:pt>
                <c:pt idx="217">
                  <c:v>45973</c:v>
                </c:pt>
                <c:pt idx="218">
                  <c:v>45974</c:v>
                </c:pt>
                <c:pt idx="219">
                  <c:v>45975</c:v>
                </c:pt>
                <c:pt idx="220">
                  <c:v>45976</c:v>
                </c:pt>
                <c:pt idx="221">
                  <c:v>45979</c:v>
                </c:pt>
                <c:pt idx="222">
                  <c:v>45980</c:v>
                </c:pt>
                <c:pt idx="223">
                  <c:v>45981</c:v>
                </c:pt>
                <c:pt idx="224">
                  <c:v>45982</c:v>
                </c:pt>
                <c:pt idx="225">
                  <c:v>45983</c:v>
                </c:pt>
                <c:pt idx="226">
                  <c:v>45986</c:v>
                </c:pt>
                <c:pt idx="227">
                  <c:v>45987</c:v>
                </c:pt>
                <c:pt idx="228">
                  <c:v>45988</c:v>
                </c:pt>
                <c:pt idx="229">
                  <c:v>45989</c:v>
                </c:pt>
                <c:pt idx="230">
                  <c:v>45990</c:v>
                </c:pt>
                <c:pt idx="231">
                  <c:v>45993</c:v>
                </c:pt>
                <c:pt idx="232">
                  <c:v>45994</c:v>
                </c:pt>
                <c:pt idx="233">
                  <c:v>45995</c:v>
                </c:pt>
                <c:pt idx="234">
                  <c:v>45996</c:v>
                </c:pt>
                <c:pt idx="235">
                  <c:v>45997</c:v>
                </c:pt>
                <c:pt idx="236">
                  <c:v>46000</c:v>
                </c:pt>
                <c:pt idx="237">
                  <c:v>46001</c:v>
                </c:pt>
                <c:pt idx="238">
                  <c:v>46002</c:v>
                </c:pt>
                <c:pt idx="239">
                  <c:v>46003</c:v>
                </c:pt>
                <c:pt idx="240">
                  <c:v>46004</c:v>
                </c:pt>
                <c:pt idx="241">
                  <c:v>46007</c:v>
                </c:pt>
                <c:pt idx="242">
                  <c:v>46008</c:v>
                </c:pt>
                <c:pt idx="243">
                  <c:v>46009</c:v>
                </c:pt>
                <c:pt idx="244">
                  <c:v>46010</c:v>
                </c:pt>
                <c:pt idx="245">
                  <c:v>46011</c:v>
                </c:pt>
                <c:pt idx="246">
                  <c:v>46014</c:v>
                </c:pt>
                <c:pt idx="247">
                  <c:v>46018</c:v>
                </c:pt>
                <c:pt idx="248">
                  <c:v>46021</c:v>
                </c:pt>
                <c:pt idx="249">
                  <c:v>46022</c:v>
                </c:pt>
              </c:numCache>
            </c:numRef>
          </c:cat>
          <c:val>
            <c:numRef>
              <c:f>'K3.2 Dôchodkové sporenie'!$I$97:$I$346</c:f>
              <c:numCache>
                <c:formatCode>General</c:formatCode>
                <c:ptCount val="250"/>
                <c:pt idx="0" formatCode="0.000000">
                  <c:v>6.5511E-2</c:v>
                </c:pt>
                <c:pt idx="1">
                  <c:v>6.5685000000000007E-2</c:v>
                </c:pt>
                <c:pt idx="2">
                  <c:v>6.5545999999999993E-2</c:v>
                </c:pt>
                <c:pt idx="3">
                  <c:v>6.5704499999999999E-2</c:v>
                </c:pt>
                <c:pt idx="4">
                  <c:v>6.5722000000000003E-2</c:v>
                </c:pt>
                <c:pt idx="5">
                  <c:v>6.5312499999999996E-2</c:v>
                </c:pt>
                <c:pt idx="6">
                  <c:v>6.5306500000000003E-2</c:v>
                </c:pt>
                <c:pt idx="7">
                  <c:v>6.5218499999999999E-2</c:v>
                </c:pt>
                <c:pt idx="8">
                  <c:v>6.5881999999999996E-2</c:v>
                </c:pt>
                <c:pt idx="9">
                  <c:v>6.60945E-2</c:v>
                </c:pt>
                <c:pt idx="10">
                  <c:v>6.6466499999999998E-2</c:v>
                </c:pt>
                <c:pt idx="11">
                  <c:v>6.6375000000000003E-2</c:v>
                </c:pt>
                <c:pt idx="12">
                  <c:v>6.6535999999999998E-2</c:v>
                </c:pt>
                <c:pt idx="13">
                  <c:v>6.6734000000000002E-2</c:v>
                </c:pt>
                <c:pt idx="14">
                  <c:v>6.6942000000000002E-2</c:v>
                </c:pt>
                <c:pt idx="15">
                  <c:v>6.6761000000000001E-2</c:v>
                </c:pt>
                <c:pt idx="16">
                  <c:v>6.5987999999999991E-2</c:v>
                </c:pt>
                <c:pt idx="17">
                  <c:v>6.6549999999999998E-2</c:v>
                </c:pt>
                <c:pt idx="18">
                  <c:v>6.6682500000000006E-2</c:v>
                </c:pt>
                <c:pt idx="19">
                  <c:v>6.6984000000000002E-2</c:v>
                </c:pt>
                <c:pt idx="20">
                  <c:v>6.7144499999999996E-2</c:v>
                </c:pt>
                <c:pt idx="21">
                  <c:v>6.7064499999999999E-2</c:v>
                </c:pt>
                <c:pt idx="22">
                  <c:v>6.7095000000000002E-2</c:v>
                </c:pt>
                <c:pt idx="23">
                  <c:v>6.7038500000000001E-2</c:v>
                </c:pt>
                <c:pt idx="24">
                  <c:v>6.7559499999999995E-2</c:v>
                </c:pt>
                <c:pt idx="25">
                  <c:v>6.7373000000000002E-2</c:v>
                </c:pt>
                <c:pt idx="26">
                  <c:v>6.7825999999999997E-2</c:v>
                </c:pt>
                <c:pt idx="27">
                  <c:v>6.7796999999999996E-2</c:v>
                </c:pt>
                <c:pt idx="28">
                  <c:v>6.7539000000000002E-2</c:v>
                </c:pt>
                <c:pt idx="29">
                  <c:v>6.7918500000000007E-2</c:v>
                </c:pt>
                <c:pt idx="30">
                  <c:v>6.7706500000000003E-2</c:v>
                </c:pt>
                <c:pt idx="31">
                  <c:v>6.7834000000000005E-2</c:v>
                </c:pt>
                <c:pt idx="32">
                  <c:v>6.8054500000000004E-2</c:v>
                </c:pt>
                <c:pt idx="33">
                  <c:v>6.8091499999999999E-2</c:v>
                </c:pt>
                <c:pt idx="34">
                  <c:v>6.7790000000000003E-2</c:v>
                </c:pt>
                <c:pt idx="35">
                  <c:v>6.7546500000000009E-2</c:v>
                </c:pt>
                <c:pt idx="36">
                  <c:v>6.7206500000000002E-2</c:v>
                </c:pt>
                <c:pt idx="37">
                  <c:v>6.6781999999999994E-2</c:v>
                </c:pt>
                <c:pt idx="38">
                  <c:v>6.7108500000000001E-2</c:v>
                </c:pt>
                <c:pt idx="39">
                  <c:v>6.6798999999999997E-2</c:v>
                </c:pt>
                <c:pt idx="40">
                  <c:v>6.6885500000000001E-2</c:v>
                </c:pt>
                <c:pt idx="41">
                  <c:v>6.6576500000000011E-2</c:v>
                </c:pt>
                <c:pt idx="42">
                  <c:v>6.5434500000000007E-2</c:v>
                </c:pt>
                <c:pt idx="43">
                  <c:v>6.5028499999999989E-2</c:v>
                </c:pt>
                <c:pt idx="44">
                  <c:v>6.4531500000000006E-2</c:v>
                </c:pt>
                <c:pt idx="45">
                  <c:v>6.4188500000000009E-2</c:v>
                </c:pt>
                <c:pt idx="46">
                  <c:v>6.3480999999999996E-2</c:v>
                </c:pt>
                <c:pt idx="47">
                  <c:v>6.2741500000000006E-2</c:v>
                </c:pt>
                <c:pt idx="48">
                  <c:v>6.3023999999999997E-2</c:v>
                </c:pt>
                <c:pt idx="49">
                  <c:v>6.2848500000000002E-2</c:v>
                </c:pt>
                <c:pt idx="50">
                  <c:v>6.3353499999999993E-2</c:v>
                </c:pt>
                <c:pt idx="51">
                  <c:v>6.3652500000000001E-2</c:v>
                </c:pt>
                <c:pt idx="52">
                  <c:v>6.3475000000000004E-2</c:v>
                </c:pt>
                <c:pt idx="53">
                  <c:v>6.3875000000000001E-2</c:v>
                </c:pt>
                <c:pt idx="54">
                  <c:v>6.4001500000000003E-2</c:v>
                </c:pt>
                <c:pt idx="55">
                  <c:v>6.3927999999999999E-2</c:v>
                </c:pt>
                <c:pt idx="56">
                  <c:v>6.4521499999999996E-2</c:v>
                </c:pt>
                <c:pt idx="57">
                  <c:v>6.4662999999999998E-2</c:v>
                </c:pt>
                <c:pt idx="58">
                  <c:v>6.4409999999999995E-2</c:v>
                </c:pt>
                <c:pt idx="59">
                  <c:v>6.4297999999999994E-2</c:v>
                </c:pt>
                <c:pt idx="60">
                  <c:v>6.3577999999999996E-2</c:v>
                </c:pt>
                <c:pt idx="61">
                  <c:v>6.3428499999999999E-2</c:v>
                </c:pt>
                <c:pt idx="62">
                  <c:v>6.3786999999999996E-2</c:v>
                </c:pt>
                <c:pt idx="63">
                  <c:v>6.3854499999999995E-2</c:v>
                </c:pt>
                <c:pt idx="64">
                  <c:v>6.1603000000000005E-2</c:v>
                </c:pt>
                <c:pt idx="65">
                  <c:v>5.94195E-2</c:v>
                </c:pt>
                <c:pt idx="66">
                  <c:v>5.8484999999999995E-2</c:v>
                </c:pt>
                <c:pt idx="67">
                  <c:v>5.8810000000000001E-2</c:v>
                </c:pt>
                <c:pt idx="68">
                  <c:v>5.9303500000000002E-2</c:v>
                </c:pt>
                <c:pt idx="69">
                  <c:v>5.9673000000000004E-2</c:v>
                </c:pt>
                <c:pt idx="70">
                  <c:v>5.9526499999999996E-2</c:v>
                </c:pt>
                <c:pt idx="71">
                  <c:v>6.0186500000000004E-2</c:v>
                </c:pt>
                <c:pt idx="72">
                  <c:v>6.0596499999999998E-2</c:v>
                </c:pt>
                <c:pt idx="73">
                  <c:v>6.0156000000000001E-2</c:v>
                </c:pt>
                <c:pt idx="74">
                  <c:v>6.0005500000000003E-2</c:v>
                </c:pt>
                <c:pt idx="75">
                  <c:v>5.9923999999999998E-2</c:v>
                </c:pt>
                <c:pt idx="76">
                  <c:v>6.0753500000000002E-2</c:v>
                </c:pt>
                <c:pt idx="77">
                  <c:v>6.1395999999999992E-2</c:v>
                </c:pt>
                <c:pt idx="78">
                  <c:v>6.1627500000000002E-2</c:v>
                </c:pt>
                <c:pt idx="79">
                  <c:v>6.17155E-2</c:v>
                </c:pt>
                <c:pt idx="80">
                  <c:v>6.1851000000000003E-2</c:v>
                </c:pt>
                <c:pt idx="81">
                  <c:v>6.1909000000000006E-2</c:v>
                </c:pt>
                <c:pt idx="82">
                  <c:v>6.2725000000000003E-2</c:v>
                </c:pt>
                <c:pt idx="83">
                  <c:v>6.2807500000000002E-2</c:v>
                </c:pt>
                <c:pt idx="84">
                  <c:v>6.2683000000000003E-2</c:v>
                </c:pt>
                <c:pt idx="85">
                  <c:v>6.2619499999999995E-2</c:v>
                </c:pt>
                <c:pt idx="86">
                  <c:v>6.3153500000000001E-2</c:v>
                </c:pt>
                <c:pt idx="87">
                  <c:v>6.4431500000000003E-2</c:v>
                </c:pt>
                <c:pt idx="88">
                  <c:v>6.4746499999999998E-2</c:v>
                </c:pt>
                <c:pt idx="89">
                  <c:v>6.4502000000000004E-2</c:v>
                </c:pt>
                <c:pt idx="90">
                  <c:v>6.4730999999999997E-2</c:v>
                </c:pt>
                <c:pt idx="91">
                  <c:v>6.4995499999999998E-2</c:v>
                </c:pt>
                <c:pt idx="92">
                  <c:v>6.4946000000000004E-2</c:v>
                </c:pt>
                <c:pt idx="93">
                  <c:v>6.5027000000000001E-2</c:v>
                </c:pt>
                <c:pt idx="94">
                  <c:v>6.4511499999999999E-2</c:v>
                </c:pt>
                <c:pt idx="95">
                  <c:v>6.4283499999999993E-2</c:v>
                </c:pt>
                <c:pt idx="96">
                  <c:v>6.3991000000000006E-2</c:v>
                </c:pt>
                <c:pt idx="97">
                  <c:v>6.4129500000000006E-2</c:v>
                </c:pt>
                <c:pt idx="98">
                  <c:v>6.4630999999999994E-2</c:v>
                </c:pt>
                <c:pt idx="99">
                  <c:v>6.4677499999999999E-2</c:v>
                </c:pt>
                <c:pt idx="100">
                  <c:v>6.4697000000000005E-2</c:v>
                </c:pt>
                <c:pt idx="101">
                  <c:v>6.4586000000000005E-2</c:v>
                </c:pt>
                <c:pt idx="102">
                  <c:v>6.4523499999999998E-2</c:v>
                </c:pt>
                <c:pt idx="103">
                  <c:v>6.4875500000000003E-2</c:v>
                </c:pt>
                <c:pt idx="104">
                  <c:v>6.4992500000000009E-2</c:v>
                </c:pt>
                <c:pt idx="105">
                  <c:v>6.4837000000000006E-2</c:v>
                </c:pt>
                <c:pt idx="106">
                  <c:v>6.5078499999999997E-2</c:v>
                </c:pt>
                <c:pt idx="107">
                  <c:v>6.5198000000000006E-2</c:v>
                </c:pt>
                <c:pt idx="108">
                  <c:v>6.5298499999999995E-2</c:v>
                </c:pt>
                <c:pt idx="109">
                  <c:v>6.5239000000000005E-2</c:v>
                </c:pt>
                <c:pt idx="110">
                  <c:v>6.4891000000000004E-2</c:v>
                </c:pt>
                <c:pt idx="111">
                  <c:v>6.4632500000000009E-2</c:v>
                </c:pt>
                <c:pt idx="112">
                  <c:v>6.4769999999999994E-2</c:v>
                </c:pt>
                <c:pt idx="113">
                  <c:v>6.4596500000000001E-2</c:v>
                </c:pt>
                <c:pt idx="114">
                  <c:v>6.4618999999999996E-2</c:v>
                </c:pt>
                <c:pt idx="115">
                  <c:v>6.4378000000000005E-2</c:v>
                </c:pt>
                <c:pt idx="116">
                  <c:v>6.4407999999999993E-2</c:v>
                </c:pt>
                <c:pt idx="117">
                  <c:v>6.4508999999999997E-2</c:v>
                </c:pt>
                <c:pt idx="118">
                  <c:v>6.4776E-2</c:v>
                </c:pt>
                <c:pt idx="119">
                  <c:v>6.4768999999999993E-2</c:v>
                </c:pt>
                <c:pt idx="120">
                  <c:v>6.4762E-2</c:v>
                </c:pt>
                <c:pt idx="121">
                  <c:v>6.4963499999999993E-2</c:v>
                </c:pt>
                <c:pt idx="122">
                  <c:v>6.5043500000000004E-2</c:v>
                </c:pt>
                <c:pt idx="123">
                  <c:v>6.4910499999999996E-2</c:v>
                </c:pt>
                <c:pt idx="124">
                  <c:v>6.50945E-2</c:v>
                </c:pt>
                <c:pt idx="125">
                  <c:v>6.5468499999999999E-2</c:v>
                </c:pt>
                <c:pt idx="126">
                  <c:v>6.5320500000000004E-2</c:v>
                </c:pt>
                <c:pt idx="127">
                  <c:v>6.5361000000000002E-2</c:v>
                </c:pt>
                <c:pt idx="128">
                  <c:v>6.5320000000000003E-2</c:v>
                </c:pt>
                <c:pt idx="129">
                  <c:v>6.5595500000000001E-2</c:v>
                </c:pt>
                <c:pt idx="130">
                  <c:v>6.5776000000000001E-2</c:v>
                </c:pt>
                <c:pt idx="131">
                  <c:v>6.5644000000000008E-2</c:v>
                </c:pt>
                <c:pt idx="132">
                  <c:v>6.5633499999999997E-2</c:v>
                </c:pt>
                <c:pt idx="133">
                  <c:v>6.5736500000000003E-2</c:v>
                </c:pt>
                <c:pt idx="134">
                  <c:v>6.5593499999999999E-2</c:v>
                </c:pt>
                <c:pt idx="135">
                  <c:v>6.6128999999999993E-2</c:v>
                </c:pt>
                <c:pt idx="136">
                  <c:v>6.6025499999999987E-2</c:v>
                </c:pt>
                <c:pt idx="137">
                  <c:v>6.613150000000001E-2</c:v>
                </c:pt>
                <c:pt idx="138">
                  <c:v>6.5920000000000006E-2</c:v>
                </c:pt>
                <c:pt idx="139">
                  <c:v>6.6167000000000004E-2</c:v>
                </c:pt>
                <c:pt idx="140">
                  <c:v>6.6217499999999999E-2</c:v>
                </c:pt>
                <c:pt idx="141">
                  <c:v>6.6309000000000007E-2</c:v>
                </c:pt>
                <c:pt idx="142">
                  <c:v>6.6572999999999993E-2</c:v>
                </c:pt>
                <c:pt idx="143">
                  <c:v>6.680549999999999E-2</c:v>
                </c:pt>
                <c:pt idx="144">
                  <c:v>6.6892000000000007E-2</c:v>
                </c:pt>
                <c:pt idx="145">
                  <c:v>6.6966999999999999E-2</c:v>
                </c:pt>
                <c:pt idx="146">
                  <c:v>6.6077499999999997E-2</c:v>
                </c:pt>
                <c:pt idx="147">
                  <c:v>6.6380500000000009E-2</c:v>
                </c:pt>
                <c:pt idx="148">
                  <c:v>6.6353999999999996E-2</c:v>
                </c:pt>
                <c:pt idx="149">
                  <c:v>6.6411999999999999E-2</c:v>
                </c:pt>
                <c:pt idx="150">
                  <c:v>6.6527499999999989E-2</c:v>
                </c:pt>
                <c:pt idx="151">
                  <c:v>6.6782499999999995E-2</c:v>
                </c:pt>
                <c:pt idx="152">
                  <c:v>6.6845500000000002E-2</c:v>
                </c:pt>
                <c:pt idx="153">
                  <c:v>6.6999000000000003E-2</c:v>
                </c:pt>
                <c:pt idx="154">
                  <c:v>6.7053500000000002E-2</c:v>
                </c:pt>
                <c:pt idx="155">
                  <c:v>6.7181999999999992E-2</c:v>
                </c:pt>
                <c:pt idx="156">
                  <c:v>6.7068000000000003E-2</c:v>
                </c:pt>
                <c:pt idx="157">
                  <c:v>6.7129999999999995E-2</c:v>
                </c:pt>
                <c:pt idx="158">
                  <c:v>6.7063499999999998E-2</c:v>
                </c:pt>
                <c:pt idx="159">
                  <c:v>6.701E-2</c:v>
                </c:pt>
                <c:pt idx="160">
                  <c:v>6.7007499999999998E-2</c:v>
                </c:pt>
                <c:pt idx="161">
                  <c:v>6.7371E-2</c:v>
                </c:pt>
                <c:pt idx="162">
                  <c:v>6.7170000000000007E-2</c:v>
                </c:pt>
                <c:pt idx="163">
                  <c:v>6.72185E-2</c:v>
                </c:pt>
                <c:pt idx="164">
                  <c:v>6.7428999999999989E-2</c:v>
                </c:pt>
                <c:pt idx="165">
                  <c:v>6.7358000000000001E-2</c:v>
                </c:pt>
                <c:pt idx="166">
                  <c:v>6.7027500000000004E-2</c:v>
                </c:pt>
                <c:pt idx="167">
                  <c:v>6.6739999999999994E-2</c:v>
                </c:pt>
                <c:pt idx="168">
                  <c:v>6.7056000000000004E-2</c:v>
                </c:pt>
                <c:pt idx="169">
                  <c:v>6.7413500000000001E-2</c:v>
                </c:pt>
                <c:pt idx="170">
                  <c:v>6.7274E-2</c:v>
                </c:pt>
                <c:pt idx="171">
                  <c:v>6.7490999999999995E-2</c:v>
                </c:pt>
                <c:pt idx="172">
                  <c:v>6.7569999999999991E-2</c:v>
                </c:pt>
                <c:pt idx="173">
                  <c:v>6.7789000000000002E-2</c:v>
                </c:pt>
                <c:pt idx="174">
                  <c:v>6.8136000000000002E-2</c:v>
                </c:pt>
                <c:pt idx="175">
                  <c:v>6.8139499999999992E-2</c:v>
                </c:pt>
                <c:pt idx="176">
                  <c:v>6.7999000000000004E-2</c:v>
                </c:pt>
                <c:pt idx="177">
                  <c:v>6.7941000000000001E-2</c:v>
                </c:pt>
                <c:pt idx="178">
                  <c:v>6.8322999999999995E-2</c:v>
                </c:pt>
                <c:pt idx="179">
                  <c:v>6.8604999999999999E-2</c:v>
                </c:pt>
                <c:pt idx="180">
                  <c:v>6.87165E-2</c:v>
                </c:pt>
                <c:pt idx="181">
                  <c:v>6.8690000000000001E-2</c:v>
                </c:pt>
                <c:pt idx="182">
                  <c:v>6.8631999999999999E-2</c:v>
                </c:pt>
                <c:pt idx="183">
                  <c:v>6.8527499999999991E-2</c:v>
                </c:pt>
                <c:pt idx="184">
                  <c:v>6.8770499999999998E-2</c:v>
                </c:pt>
                <c:pt idx="185">
                  <c:v>6.8942000000000003E-2</c:v>
                </c:pt>
                <c:pt idx="186">
                  <c:v>6.9028499999999993E-2</c:v>
                </c:pt>
                <c:pt idx="187">
                  <c:v>6.9406999999999996E-2</c:v>
                </c:pt>
                <c:pt idx="188">
                  <c:v>6.9537000000000002E-2</c:v>
                </c:pt>
                <c:pt idx="189">
                  <c:v>6.9772000000000001E-2</c:v>
                </c:pt>
                <c:pt idx="190">
                  <c:v>7.0093500000000003E-2</c:v>
                </c:pt>
                <c:pt idx="191">
                  <c:v>7.00485E-2</c:v>
                </c:pt>
                <c:pt idx="192">
                  <c:v>7.0533999999999999E-2</c:v>
                </c:pt>
                <c:pt idx="193">
                  <c:v>7.0512500000000006E-2</c:v>
                </c:pt>
                <c:pt idx="194">
                  <c:v>6.9598999999999994E-2</c:v>
                </c:pt>
                <c:pt idx="195">
                  <c:v>7.0152500000000007E-2</c:v>
                </c:pt>
                <c:pt idx="196">
                  <c:v>7.0101500000000011E-2</c:v>
                </c:pt>
                <c:pt idx="197">
                  <c:v>7.0391499999999996E-2</c:v>
                </c:pt>
                <c:pt idx="198">
                  <c:v>7.0376500000000008E-2</c:v>
                </c:pt>
                <c:pt idx="199">
                  <c:v>7.0053000000000004E-2</c:v>
                </c:pt>
                <c:pt idx="200">
                  <c:v>7.0916000000000007E-2</c:v>
                </c:pt>
                <c:pt idx="201">
                  <c:v>7.0863499999999996E-2</c:v>
                </c:pt>
                <c:pt idx="202">
                  <c:v>7.0642499999999997E-2</c:v>
                </c:pt>
                <c:pt idx="203">
                  <c:v>7.0824999999999999E-2</c:v>
                </c:pt>
                <c:pt idx="204">
                  <c:v>7.1119999999999989E-2</c:v>
                </c:pt>
                <c:pt idx="205">
                  <c:v>7.1401500000000007E-2</c:v>
                </c:pt>
                <c:pt idx="206">
                  <c:v>7.1563500000000002E-2</c:v>
                </c:pt>
                <c:pt idx="207">
                  <c:v>7.1638499999999994E-2</c:v>
                </c:pt>
                <c:pt idx="208">
                  <c:v>7.1712499999999998E-2</c:v>
                </c:pt>
                <c:pt idx="209">
                  <c:v>7.1664000000000005E-2</c:v>
                </c:pt>
                <c:pt idx="210">
                  <c:v>7.1823499999999998E-2</c:v>
                </c:pt>
                <c:pt idx="211">
                  <c:v>7.145399999999999E-2</c:v>
                </c:pt>
                <c:pt idx="212">
                  <c:v>7.1584000000000009E-2</c:v>
                </c:pt>
                <c:pt idx="213">
                  <c:v>7.0963499999999999E-2</c:v>
                </c:pt>
                <c:pt idx="214">
                  <c:v>7.0587000000000011E-2</c:v>
                </c:pt>
                <c:pt idx="215">
                  <c:v>7.1517999999999998E-2</c:v>
                </c:pt>
                <c:pt idx="216">
                  <c:v>7.1756500000000001E-2</c:v>
                </c:pt>
                <c:pt idx="217">
                  <c:v>7.20335E-2</c:v>
                </c:pt>
                <c:pt idx="218">
                  <c:v>7.1298E-2</c:v>
                </c:pt>
                <c:pt idx="219">
                  <c:v>7.1009500000000003E-2</c:v>
                </c:pt>
                <c:pt idx="220">
                  <c:v>7.0753999999999997E-2</c:v>
                </c:pt>
                <c:pt idx="221">
                  <c:v>7.0133500000000001E-2</c:v>
                </c:pt>
                <c:pt idx="222">
                  <c:v>7.0319999999999994E-2</c:v>
                </c:pt>
                <c:pt idx="223">
                  <c:v>7.0259500000000003E-2</c:v>
                </c:pt>
                <c:pt idx="224">
                  <c:v>7.0116999999999999E-2</c:v>
                </c:pt>
                <c:pt idx="225">
                  <c:v>7.0786999999999989E-2</c:v>
                </c:pt>
                <c:pt idx="226">
                  <c:v>7.1053000000000005E-2</c:v>
                </c:pt>
                <c:pt idx="227">
                  <c:v>7.1523000000000003E-2</c:v>
                </c:pt>
                <c:pt idx="228">
                  <c:v>7.1524000000000004E-2</c:v>
                </c:pt>
                <c:pt idx="229">
                  <c:v>7.182849999999999E-2</c:v>
                </c:pt>
                <c:pt idx="230">
                  <c:v>7.153799999999999E-2</c:v>
                </c:pt>
                <c:pt idx="231">
                  <c:v>7.15895E-2</c:v>
                </c:pt>
                <c:pt idx="232">
                  <c:v>7.1588499999999999E-2</c:v>
                </c:pt>
                <c:pt idx="233">
                  <c:v>7.1691499999999991E-2</c:v>
                </c:pt>
                <c:pt idx="234">
                  <c:v>7.1842000000000003E-2</c:v>
                </c:pt>
                <c:pt idx="235">
                  <c:v>7.1648500000000004E-2</c:v>
                </c:pt>
                <c:pt idx="236">
                  <c:v>7.1732500000000005E-2</c:v>
                </c:pt>
                <c:pt idx="237">
                  <c:v>7.1793999999999997E-2</c:v>
                </c:pt>
                <c:pt idx="238">
                  <c:v>7.1746000000000004E-2</c:v>
                </c:pt>
                <c:pt idx="239">
                  <c:v>7.1367E-2</c:v>
                </c:pt>
                <c:pt idx="240">
                  <c:v>7.1372500000000005E-2</c:v>
                </c:pt>
                <c:pt idx="241">
                  <c:v>7.1135000000000004E-2</c:v>
                </c:pt>
                <c:pt idx="242">
                  <c:v>7.0865000000000011E-2</c:v>
                </c:pt>
                <c:pt idx="243">
                  <c:v>7.1299500000000002E-2</c:v>
                </c:pt>
                <c:pt idx="244">
                  <c:v>7.1625500000000009E-2</c:v>
                </c:pt>
                <c:pt idx="245">
                  <c:v>7.1865000000000012E-2</c:v>
                </c:pt>
                <c:pt idx="246">
                  <c:v>7.2013499999999994E-2</c:v>
                </c:pt>
                <c:pt idx="247">
                  <c:v>7.1940500000000004E-2</c:v>
                </c:pt>
                <c:pt idx="248">
                  <c:v>7.2111499999999995E-2</c:v>
                </c:pt>
                <c:pt idx="249">
                  <c:v>7.2005E-2</c:v>
                </c:pt>
              </c:numCache>
            </c:numRef>
          </c:val>
          <c:smooth val="0"/>
          <c:extLst>
            <c:ext xmlns:c16="http://schemas.microsoft.com/office/drawing/2014/chart" uri="{C3380CC4-5D6E-409C-BE32-E72D297353CC}">
              <c16:uniqueId val="{00000001-A7A2-482A-BFE7-B65B97A07B56}"/>
            </c:ext>
          </c:extLst>
        </c:ser>
        <c:ser>
          <c:idx val="2"/>
          <c:order val="2"/>
          <c:tx>
            <c:strRef>
              <c:f>'K3.2 Dôchodkové sporenie'!$J$96</c:f>
              <c:strCache>
                <c:ptCount val="1"/>
                <c:pt idx="0">
                  <c:v>Dlhopisové d.f.</c:v>
                </c:pt>
              </c:strCache>
            </c:strRef>
          </c:tx>
          <c:spPr>
            <a:ln>
              <a:solidFill>
                <a:srgbClr val="E02C64"/>
              </a:solidFill>
            </a:ln>
          </c:spPr>
          <c:marker>
            <c:symbol val="none"/>
          </c:marker>
          <c:cat>
            <c:numRef>
              <c:f>'K3.2 Dôchodkové sporenie'!$G$97:$G$346</c:f>
              <c:numCache>
                <c:formatCode>dd"."mm"."yyyy</c:formatCode>
                <c:ptCount val="250"/>
                <c:pt idx="0">
                  <c:v>45659</c:v>
                </c:pt>
                <c:pt idx="1">
                  <c:v>45660</c:v>
                </c:pt>
                <c:pt idx="2">
                  <c:v>45661</c:v>
                </c:pt>
                <c:pt idx="3">
                  <c:v>45662</c:v>
                </c:pt>
                <c:pt idx="4">
                  <c:v>45665</c:v>
                </c:pt>
                <c:pt idx="5">
                  <c:v>45666</c:v>
                </c:pt>
                <c:pt idx="6">
                  <c:v>45667</c:v>
                </c:pt>
                <c:pt idx="7">
                  <c:v>45668</c:v>
                </c:pt>
                <c:pt idx="8">
                  <c:v>45669</c:v>
                </c:pt>
                <c:pt idx="9">
                  <c:v>45672</c:v>
                </c:pt>
                <c:pt idx="10">
                  <c:v>45673</c:v>
                </c:pt>
                <c:pt idx="11">
                  <c:v>45674</c:v>
                </c:pt>
                <c:pt idx="12">
                  <c:v>45675</c:v>
                </c:pt>
                <c:pt idx="13">
                  <c:v>45676</c:v>
                </c:pt>
                <c:pt idx="14">
                  <c:v>45679</c:v>
                </c:pt>
                <c:pt idx="15">
                  <c:v>45680</c:v>
                </c:pt>
                <c:pt idx="16">
                  <c:v>45681</c:v>
                </c:pt>
                <c:pt idx="17">
                  <c:v>45682</c:v>
                </c:pt>
                <c:pt idx="18">
                  <c:v>45683</c:v>
                </c:pt>
                <c:pt idx="19">
                  <c:v>45686</c:v>
                </c:pt>
                <c:pt idx="20">
                  <c:v>45687</c:v>
                </c:pt>
                <c:pt idx="21">
                  <c:v>45688</c:v>
                </c:pt>
                <c:pt idx="22">
                  <c:v>45689</c:v>
                </c:pt>
                <c:pt idx="23">
                  <c:v>45690</c:v>
                </c:pt>
                <c:pt idx="24">
                  <c:v>45693</c:v>
                </c:pt>
                <c:pt idx="25">
                  <c:v>45694</c:v>
                </c:pt>
                <c:pt idx="26">
                  <c:v>45695</c:v>
                </c:pt>
                <c:pt idx="27">
                  <c:v>45696</c:v>
                </c:pt>
                <c:pt idx="28">
                  <c:v>45697</c:v>
                </c:pt>
                <c:pt idx="29">
                  <c:v>45700</c:v>
                </c:pt>
                <c:pt idx="30">
                  <c:v>45701</c:v>
                </c:pt>
                <c:pt idx="31">
                  <c:v>45702</c:v>
                </c:pt>
                <c:pt idx="32">
                  <c:v>45703</c:v>
                </c:pt>
                <c:pt idx="33">
                  <c:v>45704</c:v>
                </c:pt>
                <c:pt idx="34">
                  <c:v>45707</c:v>
                </c:pt>
                <c:pt idx="35">
                  <c:v>45708</c:v>
                </c:pt>
                <c:pt idx="36">
                  <c:v>45709</c:v>
                </c:pt>
                <c:pt idx="37">
                  <c:v>45710</c:v>
                </c:pt>
                <c:pt idx="38">
                  <c:v>45711</c:v>
                </c:pt>
                <c:pt idx="39">
                  <c:v>45714</c:v>
                </c:pt>
                <c:pt idx="40">
                  <c:v>45715</c:v>
                </c:pt>
                <c:pt idx="41">
                  <c:v>45716</c:v>
                </c:pt>
                <c:pt idx="42">
                  <c:v>45717</c:v>
                </c:pt>
                <c:pt idx="43">
                  <c:v>45720</c:v>
                </c:pt>
                <c:pt idx="44">
                  <c:v>45721</c:v>
                </c:pt>
                <c:pt idx="45">
                  <c:v>45722</c:v>
                </c:pt>
                <c:pt idx="46">
                  <c:v>45723</c:v>
                </c:pt>
                <c:pt idx="47">
                  <c:v>45724</c:v>
                </c:pt>
                <c:pt idx="48">
                  <c:v>45727</c:v>
                </c:pt>
                <c:pt idx="49">
                  <c:v>45728</c:v>
                </c:pt>
                <c:pt idx="50">
                  <c:v>45729</c:v>
                </c:pt>
                <c:pt idx="51">
                  <c:v>45730</c:v>
                </c:pt>
                <c:pt idx="52">
                  <c:v>45731</c:v>
                </c:pt>
                <c:pt idx="53">
                  <c:v>45734</c:v>
                </c:pt>
                <c:pt idx="54">
                  <c:v>45735</c:v>
                </c:pt>
                <c:pt idx="55">
                  <c:v>45736</c:v>
                </c:pt>
                <c:pt idx="56">
                  <c:v>45737</c:v>
                </c:pt>
                <c:pt idx="57">
                  <c:v>45738</c:v>
                </c:pt>
                <c:pt idx="58">
                  <c:v>45741</c:v>
                </c:pt>
                <c:pt idx="59">
                  <c:v>45742</c:v>
                </c:pt>
                <c:pt idx="60">
                  <c:v>45743</c:v>
                </c:pt>
                <c:pt idx="61">
                  <c:v>45744</c:v>
                </c:pt>
                <c:pt idx="62">
                  <c:v>45749</c:v>
                </c:pt>
                <c:pt idx="63">
                  <c:v>45750</c:v>
                </c:pt>
                <c:pt idx="64">
                  <c:v>45751</c:v>
                </c:pt>
                <c:pt idx="65">
                  <c:v>45752</c:v>
                </c:pt>
                <c:pt idx="66">
                  <c:v>45755</c:v>
                </c:pt>
                <c:pt idx="67">
                  <c:v>45756</c:v>
                </c:pt>
                <c:pt idx="68">
                  <c:v>45757</c:v>
                </c:pt>
                <c:pt idx="69">
                  <c:v>45758</c:v>
                </c:pt>
                <c:pt idx="70">
                  <c:v>45759</c:v>
                </c:pt>
                <c:pt idx="71">
                  <c:v>45762</c:v>
                </c:pt>
                <c:pt idx="72">
                  <c:v>45763</c:v>
                </c:pt>
                <c:pt idx="73">
                  <c:v>45764</c:v>
                </c:pt>
                <c:pt idx="74">
                  <c:v>45765</c:v>
                </c:pt>
                <c:pt idx="75">
                  <c:v>45766</c:v>
                </c:pt>
                <c:pt idx="76">
                  <c:v>45769</c:v>
                </c:pt>
                <c:pt idx="77">
                  <c:v>45770</c:v>
                </c:pt>
                <c:pt idx="78">
                  <c:v>45771</c:v>
                </c:pt>
                <c:pt idx="79">
                  <c:v>45772</c:v>
                </c:pt>
                <c:pt idx="80">
                  <c:v>45773</c:v>
                </c:pt>
                <c:pt idx="81">
                  <c:v>45776</c:v>
                </c:pt>
                <c:pt idx="82">
                  <c:v>45777</c:v>
                </c:pt>
                <c:pt idx="83">
                  <c:v>45779</c:v>
                </c:pt>
                <c:pt idx="84">
                  <c:v>45780</c:v>
                </c:pt>
                <c:pt idx="85">
                  <c:v>45783</c:v>
                </c:pt>
                <c:pt idx="86">
                  <c:v>45784</c:v>
                </c:pt>
                <c:pt idx="87">
                  <c:v>45786</c:v>
                </c:pt>
                <c:pt idx="88">
                  <c:v>45787</c:v>
                </c:pt>
                <c:pt idx="89">
                  <c:v>45790</c:v>
                </c:pt>
                <c:pt idx="90">
                  <c:v>45791</c:v>
                </c:pt>
                <c:pt idx="91">
                  <c:v>45792</c:v>
                </c:pt>
                <c:pt idx="92">
                  <c:v>45793</c:v>
                </c:pt>
                <c:pt idx="93">
                  <c:v>45794</c:v>
                </c:pt>
                <c:pt idx="94">
                  <c:v>45797</c:v>
                </c:pt>
                <c:pt idx="95">
                  <c:v>45798</c:v>
                </c:pt>
                <c:pt idx="96">
                  <c:v>45799</c:v>
                </c:pt>
                <c:pt idx="97">
                  <c:v>45800</c:v>
                </c:pt>
                <c:pt idx="98">
                  <c:v>45801</c:v>
                </c:pt>
                <c:pt idx="99">
                  <c:v>45804</c:v>
                </c:pt>
                <c:pt idx="100">
                  <c:v>45805</c:v>
                </c:pt>
                <c:pt idx="101">
                  <c:v>45806</c:v>
                </c:pt>
                <c:pt idx="102">
                  <c:v>45807</c:v>
                </c:pt>
                <c:pt idx="103">
                  <c:v>45808</c:v>
                </c:pt>
                <c:pt idx="104">
                  <c:v>45811</c:v>
                </c:pt>
                <c:pt idx="105">
                  <c:v>45812</c:v>
                </c:pt>
                <c:pt idx="106">
                  <c:v>45813</c:v>
                </c:pt>
                <c:pt idx="107">
                  <c:v>45814</c:v>
                </c:pt>
                <c:pt idx="108">
                  <c:v>45815</c:v>
                </c:pt>
                <c:pt idx="109">
                  <c:v>45818</c:v>
                </c:pt>
                <c:pt idx="110">
                  <c:v>45819</c:v>
                </c:pt>
                <c:pt idx="111">
                  <c:v>45820</c:v>
                </c:pt>
                <c:pt idx="112">
                  <c:v>45821</c:v>
                </c:pt>
                <c:pt idx="113">
                  <c:v>45822</c:v>
                </c:pt>
                <c:pt idx="114">
                  <c:v>45825</c:v>
                </c:pt>
                <c:pt idx="115">
                  <c:v>45826</c:v>
                </c:pt>
                <c:pt idx="116">
                  <c:v>45827</c:v>
                </c:pt>
                <c:pt idx="117">
                  <c:v>45828</c:v>
                </c:pt>
                <c:pt idx="118">
                  <c:v>45829</c:v>
                </c:pt>
                <c:pt idx="119">
                  <c:v>45832</c:v>
                </c:pt>
                <c:pt idx="120">
                  <c:v>45833</c:v>
                </c:pt>
                <c:pt idx="121">
                  <c:v>45834</c:v>
                </c:pt>
                <c:pt idx="122">
                  <c:v>45835</c:v>
                </c:pt>
                <c:pt idx="123">
                  <c:v>45836</c:v>
                </c:pt>
                <c:pt idx="124">
                  <c:v>45839</c:v>
                </c:pt>
                <c:pt idx="125">
                  <c:v>45840</c:v>
                </c:pt>
                <c:pt idx="126">
                  <c:v>45841</c:v>
                </c:pt>
                <c:pt idx="127">
                  <c:v>45842</c:v>
                </c:pt>
                <c:pt idx="128">
                  <c:v>45846</c:v>
                </c:pt>
                <c:pt idx="129">
                  <c:v>45847</c:v>
                </c:pt>
                <c:pt idx="130">
                  <c:v>45848</c:v>
                </c:pt>
                <c:pt idx="131">
                  <c:v>45849</c:v>
                </c:pt>
                <c:pt idx="132">
                  <c:v>45850</c:v>
                </c:pt>
                <c:pt idx="133">
                  <c:v>45853</c:v>
                </c:pt>
                <c:pt idx="134">
                  <c:v>45854</c:v>
                </c:pt>
                <c:pt idx="135">
                  <c:v>45855</c:v>
                </c:pt>
                <c:pt idx="136">
                  <c:v>45856</c:v>
                </c:pt>
                <c:pt idx="137">
                  <c:v>45857</c:v>
                </c:pt>
                <c:pt idx="138">
                  <c:v>45860</c:v>
                </c:pt>
                <c:pt idx="139">
                  <c:v>45861</c:v>
                </c:pt>
                <c:pt idx="140">
                  <c:v>45862</c:v>
                </c:pt>
                <c:pt idx="141">
                  <c:v>45863</c:v>
                </c:pt>
                <c:pt idx="142">
                  <c:v>45864</c:v>
                </c:pt>
                <c:pt idx="143">
                  <c:v>45867</c:v>
                </c:pt>
                <c:pt idx="144">
                  <c:v>45868</c:v>
                </c:pt>
                <c:pt idx="145">
                  <c:v>45869</c:v>
                </c:pt>
                <c:pt idx="146">
                  <c:v>45870</c:v>
                </c:pt>
                <c:pt idx="147">
                  <c:v>45871</c:v>
                </c:pt>
                <c:pt idx="148">
                  <c:v>45874</c:v>
                </c:pt>
                <c:pt idx="149">
                  <c:v>45875</c:v>
                </c:pt>
                <c:pt idx="150">
                  <c:v>45876</c:v>
                </c:pt>
                <c:pt idx="151">
                  <c:v>45877</c:v>
                </c:pt>
                <c:pt idx="152">
                  <c:v>45878</c:v>
                </c:pt>
                <c:pt idx="153">
                  <c:v>45881</c:v>
                </c:pt>
                <c:pt idx="154">
                  <c:v>45882</c:v>
                </c:pt>
                <c:pt idx="155">
                  <c:v>45883</c:v>
                </c:pt>
                <c:pt idx="156">
                  <c:v>45884</c:v>
                </c:pt>
                <c:pt idx="157">
                  <c:v>45885</c:v>
                </c:pt>
                <c:pt idx="158">
                  <c:v>45888</c:v>
                </c:pt>
                <c:pt idx="159">
                  <c:v>45889</c:v>
                </c:pt>
                <c:pt idx="160">
                  <c:v>45890</c:v>
                </c:pt>
                <c:pt idx="161">
                  <c:v>45891</c:v>
                </c:pt>
                <c:pt idx="162">
                  <c:v>45892</c:v>
                </c:pt>
                <c:pt idx="163">
                  <c:v>45895</c:v>
                </c:pt>
                <c:pt idx="164">
                  <c:v>45896</c:v>
                </c:pt>
                <c:pt idx="165">
                  <c:v>45897</c:v>
                </c:pt>
                <c:pt idx="166">
                  <c:v>45899</c:v>
                </c:pt>
                <c:pt idx="167">
                  <c:v>45902</c:v>
                </c:pt>
                <c:pt idx="168">
                  <c:v>45903</c:v>
                </c:pt>
                <c:pt idx="169">
                  <c:v>45904</c:v>
                </c:pt>
                <c:pt idx="170">
                  <c:v>45905</c:v>
                </c:pt>
                <c:pt idx="171">
                  <c:v>45906</c:v>
                </c:pt>
                <c:pt idx="172">
                  <c:v>45909</c:v>
                </c:pt>
                <c:pt idx="173">
                  <c:v>45910</c:v>
                </c:pt>
                <c:pt idx="174">
                  <c:v>45911</c:v>
                </c:pt>
                <c:pt idx="175">
                  <c:v>45912</c:v>
                </c:pt>
                <c:pt idx="176">
                  <c:v>45913</c:v>
                </c:pt>
                <c:pt idx="177">
                  <c:v>45916</c:v>
                </c:pt>
                <c:pt idx="178">
                  <c:v>45917</c:v>
                </c:pt>
                <c:pt idx="179">
                  <c:v>45918</c:v>
                </c:pt>
                <c:pt idx="180">
                  <c:v>45919</c:v>
                </c:pt>
                <c:pt idx="181">
                  <c:v>45920</c:v>
                </c:pt>
                <c:pt idx="182">
                  <c:v>45923</c:v>
                </c:pt>
                <c:pt idx="183">
                  <c:v>45924</c:v>
                </c:pt>
                <c:pt idx="184">
                  <c:v>45925</c:v>
                </c:pt>
                <c:pt idx="185">
                  <c:v>45926</c:v>
                </c:pt>
                <c:pt idx="186">
                  <c:v>45927</c:v>
                </c:pt>
                <c:pt idx="187">
                  <c:v>45930</c:v>
                </c:pt>
                <c:pt idx="188">
                  <c:v>45931</c:v>
                </c:pt>
                <c:pt idx="189">
                  <c:v>45932</c:v>
                </c:pt>
                <c:pt idx="190">
                  <c:v>45933</c:v>
                </c:pt>
                <c:pt idx="191">
                  <c:v>45934</c:v>
                </c:pt>
                <c:pt idx="192">
                  <c:v>45937</c:v>
                </c:pt>
                <c:pt idx="193">
                  <c:v>45938</c:v>
                </c:pt>
                <c:pt idx="194">
                  <c:v>45939</c:v>
                </c:pt>
                <c:pt idx="195">
                  <c:v>45940</c:v>
                </c:pt>
                <c:pt idx="196">
                  <c:v>45941</c:v>
                </c:pt>
                <c:pt idx="197">
                  <c:v>45944</c:v>
                </c:pt>
                <c:pt idx="198">
                  <c:v>45945</c:v>
                </c:pt>
                <c:pt idx="199">
                  <c:v>45946</c:v>
                </c:pt>
                <c:pt idx="200">
                  <c:v>45947</c:v>
                </c:pt>
                <c:pt idx="201">
                  <c:v>45948</c:v>
                </c:pt>
                <c:pt idx="202">
                  <c:v>45951</c:v>
                </c:pt>
                <c:pt idx="203">
                  <c:v>45952</c:v>
                </c:pt>
                <c:pt idx="204">
                  <c:v>45953</c:v>
                </c:pt>
                <c:pt idx="205">
                  <c:v>45954</c:v>
                </c:pt>
                <c:pt idx="206">
                  <c:v>45955</c:v>
                </c:pt>
                <c:pt idx="207">
                  <c:v>45958</c:v>
                </c:pt>
                <c:pt idx="208">
                  <c:v>45959</c:v>
                </c:pt>
                <c:pt idx="209">
                  <c:v>45960</c:v>
                </c:pt>
                <c:pt idx="210">
                  <c:v>45961</c:v>
                </c:pt>
                <c:pt idx="211">
                  <c:v>45965</c:v>
                </c:pt>
                <c:pt idx="212">
                  <c:v>45966</c:v>
                </c:pt>
                <c:pt idx="213">
                  <c:v>45967</c:v>
                </c:pt>
                <c:pt idx="214">
                  <c:v>45968</c:v>
                </c:pt>
                <c:pt idx="215">
                  <c:v>45969</c:v>
                </c:pt>
                <c:pt idx="216">
                  <c:v>45972</c:v>
                </c:pt>
                <c:pt idx="217">
                  <c:v>45973</c:v>
                </c:pt>
                <c:pt idx="218">
                  <c:v>45974</c:v>
                </c:pt>
                <c:pt idx="219">
                  <c:v>45975</c:v>
                </c:pt>
                <c:pt idx="220">
                  <c:v>45976</c:v>
                </c:pt>
                <c:pt idx="221">
                  <c:v>45979</c:v>
                </c:pt>
                <c:pt idx="222">
                  <c:v>45980</c:v>
                </c:pt>
                <c:pt idx="223">
                  <c:v>45981</c:v>
                </c:pt>
                <c:pt idx="224">
                  <c:v>45982</c:v>
                </c:pt>
                <c:pt idx="225">
                  <c:v>45983</c:v>
                </c:pt>
                <c:pt idx="226">
                  <c:v>45986</c:v>
                </c:pt>
                <c:pt idx="227">
                  <c:v>45987</c:v>
                </c:pt>
                <c:pt idx="228">
                  <c:v>45988</c:v>
                </c:pt>
                <c:pt idx="229">
                  <c:v>45989</c:v>
                </c:pt>
                <c:pt idx="230">
                  <c:v>45990</c:v>
                </c:pt>
                <c:pt idx="231">
                  <c:v>45993</c:v>
                </c:pt>
                <c:pt idx="232">
                  <c:v>45994</c:v>
                </c:pt>
                <c:pt idx="233">
                  <c:v>45995</c:v>
                </c:pt>
                <c:pt idx="234">
                  <c:v>45996</c:v>
                </c:pt>
                <c:pt idx="235">
                  <c:v>45997</c:v>
                </c:pt>
                <c:pt idx="236">
                  <c:v>46000</c:v>
                </c:pt>
                <c:pt idx="237">
                  <c:v>46001</c:v>
                </c:pt>
                <c:pt idx="238">
                  <c:v>46002</c:v>
                </c:pt>
                <c:pt idx="239">
                  <c:v>46003</c:v>
                </c:pt>
                <c:pt idx="240">
                  <c:v>46004</c:v>
                </c:pt>
                <c:pt idx="241">
                  <c:v>46007</c:v>
                </c:pt>
                <c:pt idx="242">
                  <c:v>46008</c:v>
                </c:pt>
                <c:pt idx="243">
                  <c:v>46009</c:v>
                </c:pt>
                <c:pt idx="244">
                  <c:v>46010</c:v>
                </c:pt>
                <c:pt idx="245">
                  <c:v>46011</c:v>
                </c:pt>
                <c:pt idx="246">
                  <c:v>46014</c:v>
                </c:pt>
                <c:pt idx="247">
                  <c:v>46018</c:v>
                </c:pt>
                <c:pt idx="248">
                  <c:v>46021</c:v>
                </c:pt>
                <c:pt idx="249">
                  <c:v>46022</c:v>
                </c:pt>
              </c:numCache>
            </c:numRef>
          </c:cat>
          <c:val>
            <c:numRef>
              <c:f>'K3.2 Dôchodkové sporenie'!$J$97:$J$346</c:f>
              <c:numCache>
                <c:formatCode>General</c:formatCode>
                <c:ptCount val="250"/>
                <c:pt idx="0" formatCode="0.000000">
                  <c:v>4.4583399999999995E-2</c:v>
                </c:pt>
                <c:pt idx="1">
                  <c:v>4.45394E-2</c:v>
                </c:pt>
                <c:pt idx="2">
                  <c:v>4.4495E-2</c:v>
                </c:pt>
                <c:pt idx="3">
                  <c:v>4.4475000000000001E-2</c:v>
                </c:pt>
                <c:pt idx="4">
                  <c:v>4.4460600000000003E-2</c:v>
                </c:pt>
                <c:pt idx="5">
                  <c:v>4.4418400000000004E-2</c:v>
                </c:pt>
                <c:pt idx="6">
                  <c:v>4.4395799999999999E-2</c:v>
                </c:pt>
                <c:pt idx="7">
                  <c:v>4.4378999999999995E-2</c:v>
                </c:pt>
                <c:pt idx="8">
                  <c:v>4.4468199999999999E-2</c:v>
                </c:pt>
                <c:pt idx="9">
                  <c:v>4.4492400000000001E-2</c:v>
                </c:pt>
                <c:pt idx="10">
                  <c:v>4.4514999999999992E-2</c:v>
                </c:pt>
                <c:pt idx="11">
                  <c:v>4.4523199999999999E-2</c:v>
                </c:pt>
                <c:pt idx="12">
                  <c:v>4.4547000000000003E-2</c:v>
                </c:pt>
                <c:pt idx="13">
                  <c:v>4.4544399999999998E-2</c:v>
                </c:pt>
                <c:pt idx="14">
                  <c:v>4.4524399999999999E-2</c:v>
                </c:pt>
                <c:pt idx="15">
                  <c:v>4.4507599999999994E-2</c:v>
                </c:pt>
                <c:pt idx="16">
                  <c:v>4.4545000000000001E-2</c:v>
                </c:pt>
                <c:pt idx="17">
                  <c:v>4.4538800000000003E-2</c:v>
                </c:pt>
                <c:pt idx="18">
                  <c:v>4.4535200000000004E-2</c:v>
                </c:pt>
                <c:pt idx="19">
                  <c:v>4.4592199999999999E-2</c:v>
                </c:pt>
                <c:pt idx="20">
                  <c:v>4.4652600000000001E-2</c:v>
                </c:pt>
                <c:pt idx="21">
                  <c:v>4.4722600000000001E-2</c:v>
                </c:pt>
                <c:pt idx="22">
                  <c:v>4.4728600000000007E-2</c:v>
                </c:pt>
                <c:pt idx="23">
                  <c:v>4.4766200000000006E-2</c:v>
                </c:pt>
                <c:pt idx="24">
                  <c:v>4.4767399999999999E-2</c:v>
                </c:pt>
                <c:pt idx="25">
                  <c:v>4.4762399999999994E-2</c:v>
                </c:pt>
                <c:pt idx="26">
                  <c:v>4.4788599999999998E-2</c:v>
                </c:pt>
                <c:pt idx="27">
                  <c:v>4.4733800000000004E-2</c:v>
                </c:pt>
                <c:pt idx="28">
                  <c:v>4.4691800000000004E-2</c:v>
                </c:pt>
                <c:pt idx="29">
                  <c:v>4.4754400000000007E-2</c:v>
                </c:pt>
                <c:pt idx="30">
                  <c:v>4.47626E-2</c:v>
                </c:pt>
                <c:pt idx="31">
                  <c:v>4.47298E-2</c:v>
                </c:pt>
                <c:pt idx="32">
                  <c:v>4.4730400000000003E-2</c:v>
                </c:pt>
                <c:pt idx="33">
                  <c:v>4.46796E-2</c:v>
                </c:pt>
                <c:pt idx="34">
                  <c:v>4.4695400000000003E-2</c:v>
                </c:pt>
                <c:pt idx="35">
                  <c:v>4.4752599999999997E-2</c:v>
                </c:pt>
                <c:pt idx="36">
                  <c:v>4.4766399999999998E-2</c:v>
                </c:pt>
                <c:pt idx="37">
                  <c:v>4.4799199999999997E-2</c:v>
                </c:pt>
                <c:pt idx="38">
                  <c:v>4.48222E-2</c:v>
                </c:pt>
                <c:pt idx="39">
                  <c:v>4.4835800000000002E-2</c:v>
                </c:pt>
                <c:pt idx="40">
                  <c:v>4.4864399999999999E-2</c:v>
                </c:pt>
                <c:pt idx="41">
                  <c:v>4.48034E-2</c:v>
                </c:pt>
                <c:pt idx="42">
                  <c:v>4.4810799999999998E-2</c:v>
                </c:pt>
                <c:pt idx="43">
                  <c:v>4.4589399999999994E-2</c:v>
                </c:pt>
                <c:pt idx="44">
                  <c:v>4.4499799999999999E-2</c:v>
                </c:pt>
                <c:pt idx="45">
                  <c:v>4.4519400000000001E-2</c:v>
                </c:pt>
                <c:pt idx="46">
                  <c:v>4.45476E-2</c:v>
                </c:pt>
                <c:pt idx="47">
                  <c:v>4.4505599999999999E-2</c:v>
                </c:pt>
                <c:pt idx="48">
                  <c:v>4.4500799999999993E-2</c:v>
                </c:pt>
                <c:pt idx="49">
                  <c:v>4.4513199999999996E-2</c:v>
                </c:pt>
                <c:pt idx="50">
                  <c:v>4.4504600000000005E-2</c:v>
                </c:pt>
                <c:pt idx="51">
                  <c:v>4.4565800000000003E-2</c:v>
                </c:pt>
                <c:pt idx="52">
                  <c:v>4.4564199999999991E-2</c:v>
                </c:pt>
                <c:pt idx="53">
                  <c:v>4.4584000000000006E-2</c:v>
                </c:pt>
                <c:pt idx="54">
                  <c:v>4.4611400000000002E-2</c:v>
                </c:pt>
                <c:pt idx="55">
                  <c:v>4.4621800000000003E-2</c:v>
                </c:pt>
                <c:pt idx="56">
                  <c:v>4.46224E-2</c:v>
                </c:pt>
                <c:pt idx="57">
                  <c:v>4.4607600000000004E-2</c:v>
                </c:pt>
                <c:pt idx="58">
                  <c:v>4.4616999999999997E-2</c:v>
                </c:pt>
                <c:pt idx="59">
                  <c:v>4.4638799999999999E-2</c:v>
                </c:pt>
                <c:pt idx="60">
                  <c:v>4.4681600000000002E-2</c:v>
                </c:pt>
                <c:pt idx="61">
                  <c:v>4.4686000000000003E-2</c:v>
                </c:pt>
                <c:pt idx="62">
                  <c:v>4.4724E-2</c:v>
                </c:pt>
                <c:pt idx="63">
                  <c:v>4.4711399999999998E-2</c:v>
                </c:pt>
                <c:pt idx="64">
                  <c:v>4.47544E-2</c:v>
                </c:pt>
                <c:pt idx="65">
                  <c:v>4.4794199999999992E-2</c:v>
                </c:pt>
                <c:pt idx="66">
                  <c:v>4.4742800000000006E-2</c:v>
                </c:pt>
                <c:pt idx="67">
                  <c:v>4.4723200000000005E-2</c:v>
                </c:pt>
                <c:pt idx="68">
                  <c:v>4.4705000000000002E-2</c:v>
                </c:pt>
                <c:pt idx="69">
                  <c:v>4.4751400000000011E-2</c:v>
                </c:pt>
                <c:pt idx="70">
                  <c:v>4.4756400000000002E-2</c:v>
                </c:pt>
                <c:pt idx="71">
                  <c:v>4.4811999999999998E-2</c:v>
                </c:pt>
                <c:pt idx="72">
                  <c:v>4.4808599999999997E-2</c:v>
                </c:pt>
                <c:pt idx="73">
                  <c:v>4.4848800000000001E-2</c:v>
                </c:pt>
                <c:pt idx="74">
                  <c:v>4.4894799999999999E-2</c:v>
                </c:pt>
                <c:pt idx="75">
                  <c:v>4.4926800000000003E-2</c:v>
                </c:pt>
                <c:pt idx="76">
                  <c:v>4.4912800000000003E-2</c:v>
                </c:pt>
                <c:pt idx="77">
                  <c:v>4.4964199999999996E-2</c:v>
                </c:pt>
                <c:pt idx="78">
                  <c:v>4.4951399999999996E-2</c:v>
                </c:pt>
                <c:pt idx="79">
                  <c:v>4.4924199999999997E-2</c:v>
                </c:pt>
                <c:pt idx="80">
                  <c:v>4.4935199999999995E-2</c:v>
                </c:pt>
                <c:pt idx="81">
                  <c:v>4.4979200000000004E-2</c:v>
                </c:pt>
                <c:pt idx="82">
                  <c:v>4.4913800000000004E-2</c:v>
                </c:pt>
                <c:pt idx="83">
                  <c:v>4.4919199999999999E-2</c:v>
                </c:pt>
                <c:pt idx="84">
                  <c:v>4.4910600000000002E-2</c:v>
                </c:pt>
                <c:pt idx="85">
                  <c:v>4.49624E-2</c:v>
                </c:pt>
                <c:pt idx="86">
                  <c:v>4.48992E-2</c:v>
                </c:pt>
                <c:pt idx="87">
                  <c:v>4.4841600000000002E-2</c:v>
                </c:pt>
                <c:pt idx="88">
                  <c:v>4.4832400000000008E-2</c:v>
                </c:pt>
                <c:pt idx="89">
                  <c:v>4.4812599999999994E-2</c:v>
                </c:pt>
                <c:pt idx="90">
                  <c:v>4.4872599999999999E-2</c:v>
                </c:pt>
                <c:pt idx="91">
                  <c:v>4.4916200000000003E-2</c:v>
                </c:pt>
                <c:pt idx="92">
                  <c:v>4.49378E-2</c:v>
                </c:pt>
                <c:pt idx="93">
                  <c:v>4.4944000000000005E-2</c:v>
                </c:pt>
                <c:pt idx="94">
                  <c:v>4.4899000000000001E-2</c:v>
                </c:pt>
                <c:pt idx="95">
                  <c:v>4.4906799999999997E-2</c:v>
                </c:pt>
                <c:pt idx="96">
                  <c:v>4.4948799999999997E-2</c:v>
                </c:pt>
                <c:pt idx="97">
                  <c:v>4.4974200000000006E-2</c:v>
                </c:pt>
                <c:pt idx="98">
                  <c:v>4.5015800000000009E-2</c:v>
                </c:pt>
                <c:pt idx="99">
                  <c:v>4.5006400000000002E-2</c:v>
                </c:pt>
                <c:pt idx="100">
                  <c:v>4.5049400000000003E-2</c:v>
                </c:pt>
                <c:pt idx="101">
                  <c:v>4.5061200000000003E-2</c:v>
                </c:pt>
                <c:pt idx="102">
                  <c:v>4.5053599999999999E-2</c:v>
                </c:pt>
                <c:pt idx="103">
                  <c:v>4.5067999999999997E-2</c:v>
                </c:pt>
                <c:pt idx="104">
                  <c:v>4.5068399999999995E-2</c:v>
                </c:pt>
                <c:pt idx="105">
                  <c:v>4.50208E-2</c:v>
                </c:pt>
                <c:pt idx="106">
                  <c:v>4.5030199999999999E-2</c:v>
                </c:pt>
                <c:pt idx="107">
                  <c:v>4.5045799999999997E-2</c:v>
                </c:pt>
                <c:pt idx="108">
                  <c:v>4.5077800000000001E-2</c:v>
                </c:pt>
                <c:pt idx="109">
                  <c:v>4.5078199999999999E-2</c:v>
                </c:pt>
                <c:pt idx="110">
                  <c:v>4.5123799999999992E-2</c:v>
                </c:pt>
                <c:pt idx="111">
                  <c:v>4.5071799999999995E-2</c:v>
                </c:pt>
                <c:pt idx="112">
                  <c:v>4.5085799999999995E-2</c:v>
                </c:pt>
                <c:pt idx="113">
                  <c:v>4.5076600000000001E-2</c:v>
                </c:pt>
                <c:pt idx="114">
                  <c:v>4.5105600000000003E-2</c:v>
                </c:pt>
                <c:pt idx="115">
                  <c:v>4.5089999999999998E-2</c:v>
                </c:pt>
                <c:pt idx="116">
                  <c:v>4.5098399999999997E-2</c:v>
                </c:pt>
                <c:pt idx="117">
                  <c:v>4.5115799999999998E-2</c:v>
                </c:pt>
                <c:pt idx="118">
                  <c:v>4.5116399999999994E-2</c:v>
                </c:pt>
                <c:pt idx="119">
                  <c:v>4.5109200000000002E-2</c:v>
                </c:pt>
                <c:pt idx="120">
                  <c:v>4.5120999999999994E-2</c:v>
                </c:pt>
                <c:pt idx="121">
                  <c:v>4.5099199999999999E-2</c:v>
                </c:pt>
                <c:pt idx="122">
                  <c:v>4.5102400000000001E-2</c:v>
                </c:pt>
                <c:pt idx="123">
                  <c:v>4.5134000000000001E-2</c:v>
                </c:pt>
                <c:pt idx="124">
                  <c:v>4.5106E-2</c:v>
                </c:pt>
                <c:pt idx="125">
                  <c:v>4.5143600000000006E-2</c:v>
                </c:pt>
                <c:pt idx="126">
                  <c:v>4.5160400000000003E-2</c:v>
                </c:pt>
                <c:pt idx="127">
                  <c:v>4.5140199999999998E-2</c:v>
                </c:pt>
                <c:pt idx="128">
                  <c:v>4.509719999999999E-2</c:v>
                </c:pt>
                <c:pt idx="129">
                  <c:v>4.5114200000000007E-2</c:v>
                </c:pt>
                <c:pt idx="130">
                  <c:v>4.5092599999999997E-2</c:v>
                </c:pt>
                <c:pt idx="131">
                  <c:v>4.5074999999999997E-2</c:v>
                </c:pt>
                <c:pt idx="132">
                  <c:v>4.5076600000000001E-2</c:v>
                </c:pt>
                <c:pt idx="133">
                  <c:v>4.5097600000000002E-2</c:v>
                </c:pt>
                <c:pt idx="134">
                  <c:v>4.5119200000000005E-2</c:v>
                </c:pt>
                <c:pt idx="135">
                  <c:v>4.5128800000000004E-2</c:v>
                </c:pt>
                <c:pt idx="136">
                  <c:v>4.5119600000000003E-2</c:v>
                </c:pt>
                <c:pt idx="137">
                  <c:v>4.52018E-2</c:v>
                </c:pt>
                <c:pt idx="138">
                  <c:v>4.5227200000000002E-2</c:v>
                </c:pt>
                <c:pt idx="139">
                  <c:v>4.5209599999999996E-2</c:v>
                </c:pt>
                <c:pt idx="140">
                  <c:v>4.5150200000000001E-2</c:v>
                </c:pt>
                <c:pt idx="141">
                  <c:v>4.5131400000000002E-2</c:v>
                </c:pt>
                <c:pt idx="142">
                  <c:v>4.5170000000000002E-2</c:v>
                </c:pt>
                <c:pt idx="143">
                  <c:v>4.5162399999999998E-2</c:v>
                </c:pt>
                <c:pt idx="144">
                  <c:v>4.5159199999999997E-2</c:v>
                </c:pt>
                <c:pt idx="145">
                  <c:v>4.5169799999999996E-2</c:v>
                </c:pt>
                <c:pt idx="146">
                  <c:v>4.5184199999999994E-2</c:v>
                </c:pt>
                <c:pt idx="147">
                  <c:v>4.52392E-2</c:v>
                </c:pt>
                <c:pt idx="148">
                  <c:v>4.5248000000000003E-2</c:v>
                </c:pt>
                <c:pt idx="149">
                  <c:v>4.5234400000000001E-2</c:v>
                </c:pt>
                <c:pt idx="150">
                  <c:v>4.5247799999999998E-2</c:v>
                </c:pt>
                <c:pt idx="151">
                  <c:v>4.5211200000000007E-2</c:v>
                </c:pt>
                <c:pt idx="152">
                  <c:v>4.5206999999999997E-2</c:v>
                </c:pt>
                <c:pt idx="153">
                  <c:v>4.5178599999999999E-2</c:v>
                </c:pt>
                <c:pt idx="154">
                  <c:v>4.5233200000000001E-2</c:v>
                </c:pt>
                <c:pt idx="155">
                  <c:v>4.52194E-2</c:v>
                </c:pt>
                <c:pt idx="156">
                  <c:v>4.5153800000000001E-2</c:v>
                </c:pt>
                <c:pt idx="157">
                  <c:v>4.5172799999999999E-2</c:v>
                </c:pt>
                <c:pt idx="158">
                  <c:v>4.5184800000000004E-2</c:v>
                </c:pt>
                <c:pt idx="159">
                  <c:v>4.5217200000000006E-2</c:v>
                </c:pt>
                <c:pt idx="160">
                  <c:v>4.5181000000000006E-2</c:v>
                </c:pt>
                <c:pt idx="161">
                  <c:v>4.5214999999999998E-2</c:v>
                </c:pt>
                <c:pt idx="162">
                  <c:v>4.5173000000000005E-2</c:v>
                </c:pt>
                <c:pt idx="163">
                  <c:v>4.5203199999999999E-2</c:v>
                </c:pt>
                <c:pt idx="164">
                  <c:v>4.5221600000000001E-2</c:v>
                </c:pt>
                <c:pt idx="165">
                  <c:v>4.52346E-2</c:v>
                </c:pt>
                <c:pt idx="166">
                  <c:v>4.5196199999999999E-2</c:v>
                </c:pt>
                <c:pt idx="167">
                  <c:v>4.5159600000000001E-2</c:v>
                </c:pt>
                <c:pt idx="168">
                  <c:v>4.5196400000000005E-2</c:v>
                </c:pt>
                <c:pt idx="169">
                  <c:v>4.5231200000000006E-2</c:v>
                </c:pt>
                <c:pt idx="170">
                  <c:v>4.5285200000000005E-2</c:v>
                </c:pt>
                <c:pt idx="171">
                  <c:v>4.5321999999999994E-2</c:v>
                </c:pt>
                <c:pt idx="172">
                  <c:v>4.5311000000000004E-2</c:v>
                </c:pt>
                <c:pt idx="173">
                  <c:v>4.5317799999999998E-2</c:v>
                </c:pt>
                <c:pt idx="174">
                  <c:v>4.53222E-2</c:v>
                </c:pt>
                <c:pt idx="175">
                  <c:v>4.5279199999999999E-2</c:v>
                </c:pt>
                <c:pt idx="176">
                  <c:v>4.5307199999999999E-2</c:v>
                </c:pt>
                <c:pt idx="177">
                  <c:v>4.5322000000000001E-2</c:v>
                </c:pt>
                <c:pt idx="178">
                  <c:v>4.5294400000000005E-2</c:v>
                </c:pt>
                <c:pt idx="179">
                  <c:v>4.5279800000000002E-2</c:v>
                </c:pt>
                <c:pt idx="180">
                  <c:v>4.5279400000000004E-2</c:v>
                </c:pt>
                <c:pt idx="181">
                  <c:v>4.5276999999999998E-2</c:v>
                </c:pt>
                <c:pt idx="182">
                  <c:v>4.5275600000000006E-2</c:v>
                </c:pt>
                <c:pt idx="183">
                  <c:v>4.52498E-2</c:v>
                </c:pt>
                <c:pt idx="184">
                  <c:v>4.5270199999999997E-2</c:v>
                </c:pt>
                <c:pt idx="185">
                  <c:v>4.5305799999999993E-2</c:v>
                </c:pt>
                <c:pt idx="186">
                  <c:v>4.5311799999999999E-2</c:v>
                </c:pt>
                <c:pt idx="187">
                  <c:v>4.53198E-2</c:v>
                </c:pt>
                <c:pt idx="188">
                  <c:v>4.5334399999999997E-2</c:v>
                </c:pt>
                <c:pt idx="189">
                  <c:v>4.5339399999999995E-2</c:v>
                </c:pt>
                <c:pt idx="190">
                  <c:v>4.5325000000000004E-2</c:v>
                </c:pt>
                <c:pt idx="191">
                  <c:v>4.5325800000000006E-2</c:v>
                </c:pt>
                <c:pt idx="192">
                  <c:v>4.5362800000000002E-2</c:v>
                </c:pt>
                <c:pt idx="193">
                  <c:v>4.5353800000000007E-2</c:v>
                </c:pt>
                <c:pt idx="194">
                  <c:v>4.5403600000000002E-2</c:v>
                </c:pt>
                <c:pt idx="195">
                  <c:v>4.5419000000000001E-2</c:v>
                </c:pt>
                <c:pt idx="196">
                  <c:v>4.5450400000000002E-2</c:v>
                </c:pt>
                <c:pt idx="197">
                  <c:v>4.5503399999999999E-2</c:v>
                </c:pt>
                <c:pt idx="198">
                  <c:v>4.5513399999999996E-2</c:v>
                </c:pt>
                <c:pt idx="199">
                  <c:v>4.5501399999999997E-2</c:v>
                </c:pt>
                <c:pt idx="200">
                  <c:v>4.55068E-2</c:v>
                </c:pt>
                <c:pt idx="201">
                  <c:v>4.5533000000000004E-2</c:v>
                </c:pt>
                <c:pt idx="202">
                  <c:v>4.5529600000000003E-2</c:v>
                </c:pt>
                <c:pt idx="203">
                  <c:v>4.5515399999999998E-2</c:v>
                </c:pt>
                <c:pt idx="204">
                  <c:v>4.5475399999999999E-2</c:v>
                </c:pt>
                <c:pt idx="205">
                  <c:v>4.5488600000000004E-2</c:v>
                </c:pt>
                <c:pt idx="206">
                  <c:v>4.5491199999999996E-2</c:v>
                </c:pt>
                <c:pt idx="207">
                  <c:v>4.5503000000000002E-2</c:v>
                </c:pt>
                <c:pt idx="208">
                  <c:v>4.5486800000000001E-2</c:v>
                </c:pt>
                <c:pt idx="209">
                  <c:v>4.5497200000000002E-2</c:v>
                </c:pt>
                <c:pt idx="210">
                  <c:v>4.54788E-2</c:v>
                </c:pt>
                <c:pt idx="211">
                  <c:v>4.5483599999999999E-2</c:v>
                </c:pt>
                <c:pt idx="212">
                  <c:v>4.5468999999999996E-2</c:v>
                </c:pt>
                <c:pt idx="213">
                  <c:v>4.5481400000000005E-2</c:v>
                </c:pt>
                <c:pt idx="214">
                  <c:v>4.5469200000000001E-2</c:v>
                </c:pt>
                <c:pt idx="215">
                  <c:v>4.5481600000000004E-2</c:v>
                </c:pt>
                <c:pt idx="216">
                  <c:v>4.5495600000000004E-2</c:v>
                </c:pt>
                <c:pt idx="217">
                  <c:v>4.5513799999999993E-2</c:v>
                </c:pt>
                <c:pt idx="218">
                  <c:v>4.5482599999999998E-2</c:v>
                </c:pt>
                <c:pt idx="219">
                  <c:v>4.5454199999999993E-2</c:v>
                </c:pt>
                <c:pt idx="220">
                  <c:v>4.5460600000000004E-2</c:v>
                </c:pt>
                <c:pt idx="221">
                  <c:v>4.54648E-2</c:v>
                </c:pt>
                <c:pt idx="222">
                  <c:v>4.5469000000000002E-2</c:v>
                </c:pt>
                <c:pt idx="223">
                  <c:v>4.5462999999999996E-2</c:v>
                </c:pt>
                <c:pt idx="224">
                  <c:v>4.5473799999999995E-2</c:v>
                </c:pt>
                <c:pt idx="225">
                  <c:v>4.5492600000000001E-2</c:v>
                </c:pt>
                <c:pt idx="226">
                  <c:v>4.5520199999999997E-2</c:v>
                </c:pt>
                <c:pt idx="227">
                  <c:v>4.5525400000000008E-2</c:v>
                </c:pt>
                <c:pt idx="228">
                  <c:v>4.5520800000000007E-2</c:v>
                </c:pt>
                <c:pt idx="229">
                  <c:v>4.55196E-2</c:v>
                </c:pt>
                <c:pt idx="230">
                  <c:v>4.5473599999999996E-2</c:v>
                </c:pt>
                <c:pt idx="231">
                  <c:v>4.5470799999999999E-2</c:v>
                </c:pt>
                <c:pt idx="232">
                  <c:v>4.5486800000000008E-2</c:v>
                </c:pt>
                <c:pt idx="233">
                  <c:v>4.5466400000000004E-2</c:v>
                </c:pt>
                <c:pt idx="234">
                  <c:v>4.5443600000000001E-2</c:v>
                </c:pt>
                <c:pt idx="235">
                  <c:v>4.53794E-2</c:v>
                </c:pt>
                <c:pt idx="236">
                  <c:v>4.5387799999999999E-2</c:v>
                </c:pt>
                <c:pt idx="237">
                  <c:v>4.53782E-2</c:v>
                </c:pt>
                <c:pt idx="238">
                  <c:v>4.5393799999999998E-2</c:v>
                </c:pt>
                <c:pt idx="239">
                  <c:v>4.5384399999999998E-2</c:v>
                </c:pt>
                <c:pt idx="240">
                  <c:v>4.5399800000000004E-2</c:v>
                </c:pt>
                <c:pt idx="241">
                  <c:v>4.5414799999999998E-2</c:v>
                </c:pt>
                <c:pt idx="242">
                  <c:v>4.5404199999999992E-2</c:v>
                </c:pt>
                <c:pt idx="243">
                  <c:v>4.5421599999999999E-2</c:v>
                </c:pt>
                <c:pt idx="244">
                  <c:v>4.5389600000000002E-2</c:v>
                </c:pt>
                <c:pt idx="245">
                  <c:v>4.5394000000000004E-2</c:v>
                </c:pt>
                <c:pt idx="246">
                  <c:v>4.5425E-2</c:v>
                </c:pt>
                <c:pt idx="247">
                  <c:v>4.5480199999999998E-2</c:v>
                </c:pt>
                <c:pt idx="248">
                  <c:v>4.5462000000000002E-2</c:v>
                </c:pt>
                <c:pt idx="249">
                  <c:v>4.5471599999999994E-2</c:v>
                </c:pt>
              </c:numCache>
            </c:numRef>
          </c:val>
          <c:smooth val="0"/>
          <c:extLst>
            <c:ext xmlns:c16="http://schemas.microsoft.com/office/drawing/2014/chart" uri="{C3380CC4-5D6E-409C-BE32-E72D297353CC}">
              <c16:uniqueId val="{00000002-A7A2-482A-BFE7-B65B97A07B56}"/>
            </c:ext>
          </c:extLst>
        </c:ser>
        <c:ser>
          <c:idx val="3"/>
          <c:order val="3"/>
          <c:tx>
            <c:strRef>
              <c:f>'K3.2 Dôchodkové sporenie'!$K$96</c:f>
              <c:strCache>
                <c:ptCount val="1"/>
                <c:pt idx="0">
                  <c:v>Indexové d.f.</c:v>
                </c:pt>
              </c:strCache>
            </c:strRef>
          </c:tx>
          <c:spPr>
            <a:ln>
              <a:solidFill>
                <a:srgbClr val="B7194B"/>
              </a:solidFill>
            </a:ln>
          </c:spPr>
          <c:marker>
            <c:symbol val="none"/>
          </c:marker>
          <c:cat>
            <c:numRef>
              <c:f>'K3.2 Dôchodkové sporenie'!$G$97:$G$346</c:f>
              <c:numCache>
                <c:formatCode>dd"."mm"."yyyy</c:formatCode>
                <c:ptCount val="250"/>
                <c:pt idx="0">
                  <c:v>45659</c:v>
                </c:pt>
                <c:pt idx="1">
                  <c:v>45660</c:v>
                </c:pt>
                <c:pt idx="2">
                  <c:v>45661</c:v>
                </c:pt>
                <c:pt idx="3">
                  <c:v>45662</c:v>
                </c:pt>
                <c:pt idx="4">
                  <c:v>45665</c:v>
                </c:pt>
                <c:pt idx="5">
                  <c:v>45666</c:v>
                </c:pt>
                <c:pt idx="6">
                  <c:v>45667</c:v>
                </c:pt>
                <c:pt idx="7">
                  <c:v>45668</c:v>
                </c:pt>
                <c:pt idx="8">
                  <c:v>45669</c:v>
                </c:pt>
                <c:pt idx="9">
                  <c:v>45672</c:v>
                </c:pt>
                <c:pt idx="10">
                  <c:v>45673</c:v>
                </c:pt>
                <c:pt idx="11">
                  <c:v>45674</c:v>
                </c:pt>
                <c:pt idx="12">
                  <c:v>45675</c:v>
                </c:pt>
                <c:pt idx="13">
                  <c:v>45676</c:v>
                </c:pt>
                <c:pt idx="14">
                  <c:v>45679</c:v>
                </c:pt>
                <c:pt idx="15">
                  <c:v>45680</c:v>
                </c:pt>
                <c:pt idx="16">
                  <c:v>45681</c:v>
                </c:pt>
                <c:pt idx="17">
                  <c:v>45682</c:v>
                </c:pt>
                <c:pt idx="18">
                  <c:v>45683</c:v>
                </c:pt>
                <c:pt idx="19">
                  <c:v>45686</c:v>
                </c:pt>
                <c:pt idx="20">
                  <c:v>45687</c:v>
                </c:pt>
                <c:pt idx="21">
                  <c:v>45688</c:v>
                </c:pt>
                <c:pt idx="22">
                  <c:v>45689</c:v>
                </c:pt>
                <c:pt idx="23">
                  <c:v>45690</c:v>
                </c:pt>
                <c:pt idx="24">
                  <c:v>45693</c:v>
                </c:pt>
                <c:pt idx="25">
                  <c:v>45694</c:v>
                </c:pt>
                <c:pt idx="26">
                  <c:v>45695</c:v>
                </c:pt>
                <c:pt idx="27">
                  <c:v>45696</c:v>
                </c:pt>
                <c:pt idx="28">
                  <c:v>45697</c:v>
                </c:pt>
                <c:pt idx="29">
                  <c:v>45700</c:v>
                </c:pt>
                <c:pt idx="30">
                  <c:v>45701</c:v>
                </c:pt>
                <c:pt idx="31">
                  <c:v>45702</c:v>
                </c:pt>
                <c:pt idx="32">
                  <c:v>45703</c:v>
                </c:pt>
                <c:pt idx="33">
                  <c:v>45704</c:v>
                </c:pt>
                <c:pt idx="34">
                  <c:v>45707</c:v>
                </c:pt>
                <c:pt idx="35">
                  <c:v>45708</c:v>
                </c:pt>
                <c:pt idx="36">
                  <c:v>45709</c:v>
                </c:pt>
                <c:pt idx="37">
                  <c:v>45710</c:v>
                </c:pt>
                <c:pt idx="38">
                  <c:v>45711</c:v>
                </c:pt>
                <c:pt idx="39">
                  <c:v>45714</c:v>
                </c:pt>
                <c:pt idx="40">
                  <c:v>45715</c:v>
                </c:pt>
                <c:pt idx="41">
                  <c:v>45716</c:v>
                </c:pt>
                <c:pt idx="42">
                  <c:v>45717</c:v>
                </c:pt>
                <c:pt idx="43">
                  <c:v>45720</c:v>
                </c:pt>
                <c:pt idx="44">
                  <c:v>45721</c:v>
                </c:pt>
                <c:pt idx="45">
                  <c:v>45722</c:v>
                </c:pt>
                <c:pt idx="46">
                  <c:v>45723</c:v>
                </c:pt>
                <c:pt idx="47">
                  <c:v>45724</c:v>
                </c:pt>
                <c:pt idx="48">
                  <c:v>45727</c:v>
                </c:pt>
                <c:pt idx="49">
                  <c:v>45728</c:v>
                </c:pt>
                <c:pt idx="50">
                  <c:v>45729</c:v>
                </c:pt>
                <c:pt idx="51">
                  <c:v>45730</c:v>
                </c:pt>
                <c:pt idx="52">
                  <c:v>45731</c:v>
                </c:pt>
                <c:pt idx="53">
                  <c:v>45734</c:v>
                </c:pt>
                <c:pt idx="54">
                  <c:v>45735</c:v>
                </c:pt>
                <c:pt idx="55">
                  <c:v>45736</c:v>
                </c:pt>
                <c:pt idx="56">
                  <c:v>45737</c:v>
                </c:pt>
                <c:pt idx="57">
                  <c:v>45738</c:v>
                </c:pt>
                <c:pt idx="58">
                  <c:v>45741</c:v>
                </c:pt>
                <c:pt idx="59">
                  <c:v>45742</c:v>
                </c:pt>
                <c:pt idx="60">
                  <c:v>45743</c:v>
                </c:pt>
                <c:pt idx="61">
                  <c:v>45744</c:v>
                </c:pt>
                <c:pt idx="62">
                  <c:v>45749</c:v>
                </c:pt>
                <c:pt idx="63">
                  <c:v>45750</c:v>
                </c:pt>
                <c:pt idx="64">
                  <c:v>45751</c:v>
                </c:pt>
                <c:pt idx="65">
                  <c:v>45752</c:v>
                </c:pt>
                <c:pt idx="66">
                  <c:v>45755</c:v>
                </c:pt>
                <c:pt idx="67">
                  <c:v>45756</c:v>
                </c:pt>
                <c:pt idx="68">
                  <c:v>45757</c:v>
                </c:pt>
                <c:pt idx="69">
                  <c:v>45758</c:v>
                </c:pt>
                <c:pt idx="70">
                  <c:v>45759</c:v>
                </c:pt>
                <c:pt idx="71">
                  <c:v>45762</c:v>
                </c:pt>
                <c:pt idx="72">
                  <c:v>45763</c:v>
                </c:pt>
                <c:pt idx="73">
                  <c:v>45764</c:v>
                </c:pt>
                <c:pt idx="74">
                  <c:v>45765</c:v>
                </c:pt>
                <c:pt idx="75">
                  <c:v>45766</c:v>
                </c:pt>
                <c:pt idx="76">
                  <c:v>45769</c:v>
                </c:pt>
                <c:pt idx="77">
                  <c:v>45770</c:v>
                </c:pt>
                <c:pt idx="78">
                  <c:v>45771</c:v>
                </c:pt>
                <c:pt idx="79">
                  <c:v>45772</c:v>
                </c:pt>
                <c:pt idx="80">
                  <c:v>45773</c:v>
                </c:pt>
                <c:pt idx="81">
                  <c:v>45776</c:v>
                </c:pt>
                <c:pt idx="82">
                  <c:v>45777</c:v>
                </c:pt>
                <c:pt idx="83">
                  <c:v>45779</c:v>
                </c:pt>
                <c:pt idx="84">
                  <c:v>45780</c:v>
                </c:pt>
                <c:pt idx="85">
                  <c:v>45783</c:v>
                </c:pt>
                <c:pt idx="86">
                  <c:v>45784</c:v>
                </c:pt>
                <c:pt idx="87">
                  <c:v>45786</c:v>
                </c:pt>
                <c:pt idx="88">
                  <c:v>45787</c:v>
                </c:pt>
                <c:pt idx="89">
                  <c:v>45790</c:v>
                </c:pt>
                <c:pt idx="90">
                  <c:v>45791</c:v>
                </c:pt>
                <c:pt idx="91">
                  <c:v>45792</c:v>
                </c:pt>
                <c:pt idx="92">
                  <c:v>45793</c:v>
                </c:pt>
                <c:pt idx="93">
                  <c:v>45794</c:v>
                </c:pt>
                <c:pt idx="94">
                  <c:v>45797</c:v>
                </c:pt>
                <c:pt idx="95">
                  <c:v>45798</c:v>
                </c:pt>
                <c:pt idx="96">
                  <c:v>45799</c:v>
                </c:pt>
                <c:pt idx="97">
                  <c:v>45800</c:v>
                </c:pt>
                <c:pt idx="98">
                  <c:v>45801</c:v>
                </c:pt>
                <c:pt idx="99">
                  <c:v>45804</c:v>
                </c:pt>
                <c:pt idx="100">
                  <c:v>45805</c:v>
                </c:pt>
                <c:pt idx="101">
                  <c:v>45806</c:v>
                </c:pt>
                <c:pt idx="102">
                  <c:v>45807</c:v>
                </c:pt>
                <c:pt idx="103">
                  <c:v>45808</c:v>
                </c:pt>
                <c:pt idx="104">
                  <c:v>45811</c:v>
                </c:pt>
                <c:pt idx="105">
                  <c:v>45812</c:v>
                </c:pt>
                <c:pt idx="106">
                  <c:v>45813</c:v>
                </c:pt>
                <c:pt idx="107">
                  <c:v>45814</c:v>
                </c:pt>
                <c:pt idx="108">
                  <c:v>45815</c:v>
                </c:pt>
                <c:pt idx="109">
                  <c:v>45818</c:v>
                </c:pt>
                <c:pt idx="110">
                  <c:v>45819</c:v>
                </c:pt>
                <c:pt idx="111">
                  <c:v>45820</c:v>
                </c:pt>
                <c:pt idx="112">
                  <c:v>45821</c:v>
                </c:pt>
                <c:pt idx="113">
                  <c:v>45822</c:v>
                </c:pt>
                <c:pt idx="114">
                  <c:v>45825</c:v>
                </c:pt>
                <c:pt idx="115">
                  <c:v>45826</c:v>
                </c:pt>
                <c:pt idx="116">
                  <c:v>45827</c:v>
                </c:pt>
                <c:pt idx="117">
                  <c:v>45828</c:v>
                </c:pt>
                <c:pt idx="118">
                  <c:v>45829</c:v>
                </c:pt>
                <c:pt idx="119">
                  <c:v>45832</c:v>
                </c:pt>
                <c:pt idx="120">
                  <c:v>45833</c:v>
                </c:pt>
                <c:pt idx="121">
                  <c:v>45834</c:v>
                </c:pt>
                <c:pt idx="122">
                  <c:v>45835</c:v>
                </c:pt>
                <c:pt idx="123">
                  <c:v>45836</c:v>
                </c:pt>
                <c:pt idx="124">
                  <c:v>45839</c:v>
                </c:pt>
                <c:pt idx="125">
                  <c:v>45840</c:v>
                </c:pt>
                <c:pt idx="126">
                  <c:v>45841</c:v>
                </c:pt>
                <c:pt idx="127">
                  <c:v>45842</c:v>
                </c:pt>
                <c:pt idx="128">
                  <c:v>45846</c:v>
                </c:pt>
                <c:pt idx="129">
                  <c:v>45847</c:v>
                </c:pt>
                <c:pt idx="130">
                  <c:v>45848</c:v>
                </c:pt>
                <c:pt idx="131">
                  <c:v>45849</c:v>
                </c:pt>
                <c:pt idx="132">
                  <c:v>45850</c:v>
                </c:pt>
                <c:pt idx="133">
                  <c:v>45853</c:v>
                </c:pt>
                <c:pt idx="134">
                  <c:v>45854</c:v>
                </c:pt>
                <c:pt idx="135">
                  <c:v>45855</c:v>
                </c:pt>
                <c:pt idx="136">
                  <c:v>45856</c:v>
                </c:pt>
                <c:pt idx="137">
                  <c:v>45857</c:v>
                </c:pt>
                <c:pt idx="138">
                  <c:v>45860</c:v>
                </c:pt>
                <c:pt idx="139">
                  <c:v>45861</c:v>
                </c:pt>
                <c:pt idx="140">
                  <c:v>45862</c:v>
                </c:pt>
                <c:pt idx="141">
                  <c:v>45863</c:v>
                </c:pt>
                <c:pt idx="142">
                  <c:v>45864</c:v>
                </c:pt>
                <c:pt idx="143">
                  <c:v>45867</c:v>
                </c:pt>
                <c:pt idx="144">
                  <c:v>45868</c:v>
                </c:pt>
                <c:pt idx="145">
                  <c:v>45869</c:v>
                </c:pt>
                <c:pt idx="146">
                  <c:v>45870</c:v>
                </c:pt>
                <c:pt idx="147">
                  <c:v>45871</c:v>
                </c:pt>
                <c:pt idx="148">
                  <c:v>45874</c:v>
                </c:pt>
                <c:pt idx="149">
                  <c:v>45875</c:v>
                </c:pt>
                <c:pt idx="150">
                  <c:v>45876</c:v>
                </c:pt>
                <c:pt idx="151">
                  <c:v>45877</c:v>
                </c:pt>
                <c:pt idx="152">
                  <c:v>45878</c:v>
                </c:pt>
                <c:pt idx="153">
                  <c:v>45881</c:v>
                </c:pt>
                <c:pt idx="154">
                  <c:v>45882</c:v>
                </c:pt>
                <c:pt idx="155">
                  <c:v>45883</c:v>
                </c:pt>
                <c:pt idx="156">
                  <c:v>45884</c:v>
                </c:pt>
                <c:pt idx="157">
                  <c:v>45885</c:v>
                </c:pt>
                <c:pt idx="158">
                  <c:v>45888</c:v>
                </c:pt>
                <c:pt idx="159">
                  <c:v>45889</c:v>
                </c:pt>
                <c:pt idx="160">
                  <c:v>45890</c:v>
                </c:pt>
                <c:pt idx="161">
                  <c:v>45891</c:v>
                </c:pt>
                <c:pt idx="162">
                  <c:v>45892</c:v>
                </c:pt>
                <c:pt idx="163">
                  <c:v>45895</c:v>
                </c:pt>
                <c:pt idx="164">
                  <c:v>45896</c:v>
                </c:pt>
                <c:pt idx="165">
                  <c:v>45897</c:v>
                </c:pt>
                <c:pt idx="166">
                  <c:v>45899</c:v>
                </c:pt>
                <c:pt idx="167">
                  <c:v>45902</c:v>
                </c:pt>
                <c:pt idx="168">
                  <c:v>45903</c:v>
                </c:pt>
                <c:pt idx="169">
                  <c:v>45904</c:v>
                </c:pt>
                <c:pt idx="170">
                  <c:v>45905</c:v>
                </c:pt>
                <c:pt idx="171">
                  <c:v>45906</c:v>
                </c:pt>
                <c:pt idx="172">
                  <c:v>45909</c:v>
                </c:pt>
                <c:pt idx="173">
                  <c:v>45910</c:v>
                </c:pt>
                <c:pt idx="174">
                  <c:v>45911</c:v>
                </c:pt>
                <c:pt idx="175">
                  <c:v>45912</c:v>
                </c:pt>
                <c:pt idx="176">
                  <c:v>45913</c:v>
                </c:pt>
                <c:pt idx="177">
                  <c:v>45916</c:v>
                </c:pt>
                <c:pt idx="178">
                  <c:v>45917</c:v>
                </c:pt>
                <c:pt idx="179">
                  <c:v>45918</c:v>
                </c:pt>
                <c:pt idx="180">
                  <c:v>45919</c:v>
                </c:pt>
                <c:pt idx="181">
                  <c:v>45920</c:v>
                </c:pt>
                <c:pt idx="182">
                  <c:v>45923</c:v>
                </c:pt>
                <c:pt idx="183">
                  <c:v>45924</c:v>
                </c:pt>
                <c:pt idx="184">
                  <c:v>45925</c:v>
                </c:pt>
                <c:pt idx="185">
                  <c:v>45926</c:v>
                </c:pt>
                <c:pt idx="186">
                  <c:v>45927</c:v>
                </c:pt>
                <c:pt idx="187">
                  <c:v>45930</c:v>
                </c:pt>
                <c:pt idx="188">
                  <c:v>45931</c:v>
                </c:pt>
                <c:pt idx="189">
                  <c:v>45932</c:v>
                </c:pt>
                <c:pt idx="190">
                  <c:v>45933</c:v>
                </c:pt>
                <c:pt idx="191">
                  <c:v>45934</c:v>
                </c:pt>
                <c:pt idx="192">
                  <c:v>45937</c:v>
                </c:pt>
                <c:pt idx="193">
                  <c:v>45938</c:v>
                </c:pt>
                <c:pt idx="194">
                  <c:v>45939</c:v>
                </c:pt>
                <c:pt idx="195">
                  <c:v>45940</c:v>
                </c:pt>
                <c:pt idx="196">
                  <c:v>45941</c:v>
                </c:pt>
                <c:pt idx="197">
                  <c:v>45944</c:v>
                </c:pt>
                <c:pt idx="198">
                  <c:v>45945</c:v>
                </c:pt>
                <c:pt idx="199">
                  <c:v>45946</c:v>
                </c:pt>
                <c:pt idx="200">
                  <c:v>45947</c:v>
                </c:pt>
                <c:pt idx="201">
                  <c:v>45948</c:v>
                </c:pt>
                <c:pt idx="202">
                  <c:v>45951</c:v>
                </c:pt>
                <c:pt idx="203">
                  <c:v>45952</c:v>
                </c:pt>
                <c:pt idx="204">
                  <c:v>45953</c:v>
                </c:pt>
                <c:pt idx="205">
                  <c:v>45954</c:v>
                </c:pt>
                <c:pt idx="206">
                  <c:v>45955</c:v>
                </c:pt>
                <c:pt idx="207">
                  <c:v>45958</c:v>
                </c:pt>
                <c:pt idx="208">
                  <c:v>45959</c:v>
                </c:pt>
                <c:pt idx="209">
                  <c:v>45960</c:v>
                </c:pt>
                <c:pt idx="210">
                  <c:v>45961</c:v>
                </c:pt>
                <c:pt idx="211">
                  <c:v>45965</c:v>
                </c:pt>
                <c:pt idx="212">
                  <c:v>45966</c:v>
                </c:pt>
                <c:pt idx="213">
                  <c:v>45967</c:v>
                </c:pt>
                <c:pt idx="214">
                  <c:v>45968</c:v>
                </c:pt>
                <c:pt idx="215">
                  <c:v>45969</c:v>
                </c:pt>
                <c:pt idx="216">
                  <c:v>45972</c:v>
                </c:pt>
                <c:pt idx="217">
                  <c:v>45973</c:v>
                </c:pt>
                <c:pt idx="218">
                  <c:v>45974</c:v>
                </c:pt>
                <c:pt idx="219">
                  <c:v>45975</c:v>
                </c:pt>
                <c:pt idx="220">
                  <c:v>45976</c:v>
                </c:pt>
                <c:pt idx="221">
                  <c:v>45979</c:v>
                </c:pt>
                <c:pt idx="222">
                  <c:v>45980</c:v>
                </c:pt>
                <c:pt idx="223">
                  <c:v>45981</c:v>
                </c:pt>
                <c:pt idx="224">
                  <c:v>45982</c:v>
                </c:pt>
                <c:pt idx="225">
                  <c:v>45983</c:v>
                </c:pt>
                <c:pt idx="226">
                  <c:v>45986</c:v>
                </c:pt>
                <c:pt idx="227">
                  <c:v>45987</c:v>
                </c:pt>
                <c:pt idx="228">
                  <c:v>45988</c:v>
                </c:pt>
                <c:pt idx="229">
                  <c:v>45989</c:v>
                </c:pt>
                <c:pt idx="230">
                  <c:v>45990</c:v>
                </c:pt>
                <c:pt idx="231">
                  <c:v>45993</c:v>
                </c:pt>
                <c:pt idx="232">
                  <c:v>45994</c:v>
                </c:pt>
                <c:pt idx="233">
                  <c:v>45995</c:v>
                </c:pt>
                <c:pt idx="234">
                  <c:v>45996</c:v>
                </c:pt>
                <c:pt idx="235">
                  <c:v>45997</c:v>
                </c:pt>
                <c:pt idx="236">
                  <c:v>46000</c:v>
                </c:pt>
                <c:pt idx="237">
                  <c:v>46001</c:v>
                </c:pt>
                <c:pt idx="238">
                  <c:v>46002</c:v>
                </c:pt>
                <c:pt idx="239">
                  <c:v>46003</c:v>
                </c:pt>
                <c:pt idx="240">
                  <c:v>46004</c:v>
                </c:pt>
                <c:pt idx="241">
                  <c:v>46007</c:v>
                </c:pt>
                <c:pt idx="242">
                  <c:v>46008</c:v>
                </c:pt>
                <c:pt idx="243">
                  <c:v>46009</c:v>
                </c:pt>
                <c:pt idx="244">
                  <c:v>46010</c:v>
                </c:pt>
                <c:pt idx="245">
                  <c:v>46011</c:v>
                </c:pt>
                <c:pt idx="246">
                  <c:v>46014</c:v>
                </c:pt>
                <c:pt idx="247">
                  <c:v>46018</c:v>
                </c:pt>
                <c:pt idx="248">
                  <c:v>46021</c:v>
                </c:pt>
                <c:pt idx="249">
                  <c:v>46022</c:v>
                </c:pt>
              </c:numCache>
            </c:numRef>
          </c:cat>
          <c:val>
            <c:numRef>
              <c:f>'K3.2 Dôchodkové sporenie'!$K$97:$K$346</c:f>
              <c:numCache>
                <c:formatCode>General</c:formatCode>
                <c:ptCount val="250"/>
                <c:pt idx="0" formatCode="0.000000">
                  <c:v>0.11487940000000001</c:v>
                </c:pt>
                <c:pt idx="1">
                  <c:v>0.1147594</c:v>
                </c:pt>
                <c:pt idx="2">
                  <c:v>0.11458539999999999</c:v>
                </c:pt>
                <c:pt idx="3">
                  <c:v>0.1146298</c:v>
                </c:pt>
                <c:pt idx="4">
                  <c:v>0.11471800000000001</c:v>
                </c:pt>
                <c:pt idx="5">
                  <c:v>0.11363940000000002</c:v>
                </c:pt>
                <c:pt idx="6">
                  <c:v>0.11351439999999999</c:v>
                </c:pt>
                <c:pt idx="7">
                  <c:v>0.1132794</c:v>
                </c:pt>
                <c:pt idx="8">
                  <c:v>0.11509019999999999</c:v>
                </c:pt>
                <c:pt idx="9">
                  <c:v>0.11538819999999998</c:v>
                </c:pt>
                <c:pt idx="10">
                  <c:v>0.11642679999999998</c:v>
                </c:pt>
                <c:pt idx="11">
                  <c:v>0.11584660000000002</c:v>
                </c:pt>
                <c:pt idx="12">
                  <c:v>0.11595219999999999</c:v>
                </c:pt>
                <c:pt idx="13">
                  <c:v>0.11694059999999999</c:v>
                </c:pt>
                <c:pt idx="14">
                  <c:v>0.11710039999999999</c:v>
                </c:pt>
                <c:pt idx="15">
                  <c:v>0.11655960000000001</c:v>
                </c:pt>
                <c:pt idx="16">
                  <c:v>0.11460060000000001</c:v>
                </c:pt>
                <c:pt idx="17">
                  <c:v>0.1160388</c:v>
                </c:pt>
                <c:pt idx="18">
                  <c:v>0.11640619999999999</c:v>
                </c:pt>
                <c:pt idx="19">
                  <c:v>0.11672920000000001</c:v>
                </c:pt>
                <c:pt idx="20">
                  <c:v>0.11776059999999999</c:v>
                </c:pt>
                <c:pt idx="21">
                  <c:v>0.1167284</c:v>
                </c:pt>
                <c:pt idx="22">
                  <c:v>0.11673339999999999</c:v>
                </c:pt>
                <c:pt idx="23">
                  <c:v>0.11646559999999999</c:v>
                </c:pt>
                <c:pt idx="24">
                  <c:v>0.117716</c:v>
                </c:pt>
                <c:pt idx="25">
                  <c:v>0.11742080000000002</c:v>
                </c:pt>
                <c:pt idx="26">
                  <c:v>0.1181518</c:v>
                </c:pt>
                <c:pt idx="27">
                  <c:v>0.11786420000000002</c:v>
                </c:pt>
                <c:pt idx="28">
                  <c:v>0.11708440000000001</c:v>
                </c:pt>
                <c:pt idx="29">
                  <c:v>0.1177338</c:v>
                </c:pt>
                <c:pt idx="30">
                  <c:v>0.11747420000000001</c:v>
                </c:pt>
                <c:pt idx="31">
                  <c:v>0.11807719999999999</c:v>
                </c:pt>
                <c:pt idx="32">
                  <c:v>0.1182214</c:v>
                </c:pt>
                <c:pt idx="33">
                  <c:v>0.1185986</c:v>
                </c:pt>
                <c:pt idx="34">
                  <c:v>0.11740200000000001</c:v>
                </c:pt>
                <c:pt idx="35">
                  <c:v>0.11743160000000001</c:v>
                </c:pt>
                <c:pt idx="36">
                  <c:v>0.11611439999999999</c:v>
                </c:pt>
                <c:pt idx="37">
                  <c:v>0.11442320000000002</c:v>
                </c:pt>
                <c:pt idx="38">
                  <c:v>0.11576600000000001</c:v>
                </c:pt>
                <c:pt idx="39">
                  <c:v>0.115886</c:v>
                </c:pt>
                <c:pt idx="40">
                  <c:v>0.1149</c:v>
                </c:pt>
                <c:pt idx="41">
                  <c:v>0.11489419999999999</c:v>
                </c:pt>
                <c:pt idx="42">
                  <c:v>0.11120479999999999</c:v>
                </c:pt>
                <c:pt idx="43">
                  <c:v>0.10965980000000002</c:v>
                </c:pt>
                <c:pt idx="44">
                  <c:v>0.1097272</c:v>
                </c:pt>
                <c:pt idx="45">
                  <c:v>0.10798559999999999</c:v>
                </c:pt>
                <c:pt idx="46">
                  <c:v>0.1070376</c:v>
                </c:pt>
                <c:pt idx="47">
                  <c:v>0.1049206</c:v>
                </c:pt>
                <c:pt idx="48">
                  <c:v>0.10594060000000001</c:v>
                </c:pt>
                <c:pt idx="49">
                  <c:v>0.10519580000000002</c:v>
                </c:pt>
                <c:pt idx="50">
                  <c:v>0.1064732</c:v>
                </c:pt>
                <c:pt idx="51">
                  <c:v>0.1068992</c:v>
                </c:pt>
                <c:pt idx="52">
                  <c:v>0.10637820000000001</c:v>
                </c:pt>
                <c:pt idx="53">
                  <c:v>0.1075286</c:v>
                </c:pt>
                <c:pt idx="54">
                  <c:v>0.1078638</c:v>
                </c:pt>
                <c:pt idx="55">
                  <c:v>0.1075844</c:v>
                </c:pt>
                <c:pt idx="56">
                  <c:v>0.1094688</c:v>
                </c:pt>
                <c:pt idx="57">
                  <c:v>0.1096932</c:v>
                </c:pt>
                <c:pt idx="58">
                  <c:v>0.10911439999999999</c:v>
                </c:pt>
                <c:pt idx="59">
                  <c:v>0.10862520000000001</c:v>
                </c:pt>
                <c:pt idx="60">
                  <c:v>0.10627</c:v>
                </c:pt>
                <c:pt idx="61">
                  <c:v>0.10571359999999999</c:v>
                </c:pt>
                <c:pt idx="62">
                  <c:v>0.10693420000000001</c:v>
                </c:pt>
                <c:pt idx="63">
                  <c:v>0.10686040000000001</c:v>
                </c:pt>
                <c:pt idx="64">
                  <c:v>0.1014688</c:v>
                </c:pt>
                <c:pt idx="65">
                  <c:v>9.6751199999999996E-2</c:v>
                </c:pt>
                <c:pt idx="66">
                  <c:v>9.4371999999999998E-2</c:v>
                </c:pt>
                <c:pt idx="67">
                  <c:v>9.6949000000000007E-2</c:v>
                </c:pt>
                <c:pt idx="68">
                  <c:v>9.3418599999999991E-2</c:v>
                </c:pt>
                <c:pt idx="69">
                  <c:v>9.6407800000000002E-2</c:v>
                </c:pt>
                <c:pt idx="70">
                  <c:v>9.5594999999999999E-2</c:v>
                </c:pt>
                <c:pt idx="71">
                  <c:v>9.8118200000000017E-2</c:v>
                </c:pt>
                <c:pt idx="72">
                  <c:v>9.9097999999999992E-2</c:v>
                </c:pt>
                <c:pt idx="73">
                  <c:v>9.7757999999999984E-2</c:v>
                </c:pt>
                <c:pt idx="74">
                  <c:v>9.6879599999999996E-2</c:v>
                </c:pt>
                <c:pt idx="75">
                  <c:v>9.6176799999999993E-2</c:v>
                </c:pt>
                <c:pt idx="76">
                  <c:v>9.8941799999999996E-2</c:v>
                </c:pt>
                <c:pt idx="77">
                  <c:v>9.986840000000001E-2</c:v>
                </c:pt>
                <c:pt idx="78">
                  <c:v>0.1003378</c:v>
                </c:pt>
                <c:pt idx="79">
                  <c:v>0.10052920000000001</c:v>
                </c:pt>
                <c:pt idx="80">
                  <c:v>0.101038</c:v>
                </c:pt>
                <c:pt idx="81">
                  <c:v>0.1013998</c:v>
                </c:pt>
                <c:pt idx="82">
                  <c:v>0.1039144</c:v>
                </c:pt>
                <c:pt idx="83">
                  <c:v>0.10399180000000001</c:v>
                </c:pt>
                <c:pt idx="84">
                  <c:v>0.10340019999999998</c:v>
                </c:pt>
                <c:pt idx="85">
                  <c:v>0.10302580000000001</c:v>
                </c:pt>
                <c:pt idx="86">
                  <c:v>0.10458479999999999</c:v>
                </c:pt>
                <c:pt idx="87">
                  <c:v>0.10811</c:v>
                </c:pt>
                <c:pt idx="88">
                  <c:v>0.10876959999999999</c:v>
                </c:pt>
                <c:pt idx="89">
                  <c:v>0.1085026</c:v>
                </c:pt>
                <c:pt idx="90">
                  <c:v>0.1089244</c:v>
                </c:pt>
                <c:pt idx="91">
                  <c:v>0.10968899999999999</c:v>
                </c:pt>
                <c:pt idx="92">
                  <c:v>0.1090438</c:v>
                </c:pt>
                <c:pt idx="93">
                  <c:v>0.1092166</c:v>
                </c:pt>
                <c:pt idx="94">
                  <c:v>0.1082446</c:v>
                </c:pt>
                <c:pt idx="95">
                  <c:v>0.10752239999999999</c:v>
                </c:pt>
                <c:pt idx="96">
                  <c:v>0.1063086</c:v>
                </c:pt>
                <c:pt idx="97">
                  <c:v>0.10728059999999999</c:v>
                </c:pt>
                <c:pt idx="98">
                  <c:v>0.10814219999999999</c:v>
                </c:pt>
                <c:pt idx="99">
                  <c:v>0.10823859999999999</c:v>
                </c:pt>
                <c:pt idx="100">
                  <c:v>0.10773679999999999</c:v>
                </c:pt>
                <c:pt idx="101">
                  <c:v>0.10774779999999999</c:v>
                </c:pt>
                <c:pt idx="102">
                  <c:v>0.1072196</c:v>
                </c:pt>
                <c:pt idx="103">
                  <c:v>0.1085556</c:v>
                </c:pt>
                <c:pt idx="104">
                  <c:v>0.1085824</c:v>
                </c:pt>
                <c:pt idx="105">
                  <c:v>0.10856859999999999</c:v>
                </c:pt>
                <c:pt idx="106">
                  <c:v>0.10909480000000001</c:v>
                </c:pt>
                <c:pt idx="107">
                  <c:v>0.1091024</c:v>
                </c:pt>
                <c:pt idx="108">
                  <c:v>0.10916299999999998</c:v>
                </c:pt>
                <c:pt idx="109">
                  <c:v>0.1090786</c:v>
                </c:pt>
                <c:pt idx="110">
                  <c:v>0.1081652</c:v>
                </c:pt>
                <c:pt idx="111">
                  <c:v>0.10767</c:v>
                </c:pt>
                <c:pt idx="112">
                  <c:v>0.1081366</c:v>
                </c:pt>
                <c:pt idx="113">
                  <c:v>0.10790440000000001</c:v>
                </c:pt>
                <c:pt idx="114">
                  <c:v>0.10785420000000001</c:v>
                </c:pt>
                <c:pt idx="115">
                  <c:v>0.106961</c:v>
                </c:pt>
                <c:pt idx="116">
                  <c:v>0.1072738</c:v>
                </c:pt>
                <c:pt idx="117">
                  <c:v>0.10709340000000001</c:v>
                </c:pt>
                <c:pt idx="118">
                  <c:v>0.10812659999999999</c:v>
                </c:pt>
                <c:pt idx="119">
                  <c:v>0.10796839999999999</c:v>
                </c:pt>
                <c:pt idx="120">
                  <c:v>0.10807839999999999</c:v>
                </c:pt>
                <c:pt idx="121">
                  <c:v>0.10897080000000001</c:v>
                </c:pt>
                <c:pt idx="122">
                  <c:v>0.10873139999999999</c:v>
                </c:pt>
                <c:pt idx="123">
                  <c:v>0.10857939999999999</c:v>
                </c:pt>
                <c:pt idx="124">
                  <c:v>0.10889559999999998</c:v>
                </c:pt>
                <c:pt idx="125">
                  <c:v>0.11000779999999999</c:v>
                </c:pt>
                <c:pt idx="126">
                  <c:v>0.10925</c:v>
                </c:pt>
                <c:pt idx="127">
                  <c:v>0.1095812</c:v>
                </c:pt>
                <c:pt idx="128">
                  <c:v>0.10960540000000001</c:v>
                </c:pt>
                <c:pt idx="129">
                  <c:v>0.1099826</c:v>
                </c:pt>
                <c:pt idx="130">
                  <c:v>0.1107698</c:v>
                </c:pt>
                <c:pt idx="131">
                  <c:v>0.11007319999999998</c:v>
                </c:pt>
                <c:pt idx="132">
                  <c:v>0.110179</c:v>
                </c:pt>
                <c:pt idx="133">
                  <c:v>0.1107742</c:v>
                </c:pt>
                <c:pt idx="134">
                  <c:v>0.1092538</c:v>
                </c:pt>
                <c:pt idx="135">
                  <c:v>0.1114406</c:v>
                </c:pt>
                <c:pt idx="136">
                  <c:v>0.1110728</c:v>
                </c:pt>
                <c:pt idx="137">
                  <c:v>0.11110660000000001</c:v>
                </c:pt>
                <c:pt idx="138">
                  <c:v>0.1104276</c:v>
                </c:pt>
                <c:pt idx="139">
                  <c:v>0.11140919999999999</c:v>
                </c:pt>
                <c:pt idx="140">
                  <c:v>0.1116248</c:v>
                </c:pt>
                <c:pt idx="141">
                  <c:v>0.11187759999999999</c:v>
                </c:pt>
                <c:pt idx="142">
                  <c:v>0.11282099999999999</c:v>
                </c:pt>
                <c:pt idx="143">
                  <c:v>0.11321879999999999</c:v>
                </c:pt>
                <c:pt idx="144">
                  <c:v>0.11373660000000001</c:v>
                </c:pt>
                <c:pt idx="145">
                  <c:v>0.11391080000000001</c:v>
                </c:pt>
                <c:pt idx="146">
                  <c:v>0.11056580000000001</c:v>
                </c:pt>
                <c:pt idx="147">
                  <c:v>0.11185680000000001</c:v>
                </c:pt>
                <c:pt idx="148">
                  <c:v>0.1115556</c:v>
                </c:pt>
                <c:pt idx="149">
                  <c:v>0.111788</c:v>
                </c:pt>
                <c:pt idx="150">
                  <c:v>0.1119626</c:v>
                </c:pt>
                <c:pt idx="151">
                  <c:v>0.112372</c:v>
                </c:pt>
                <c:pt idx="152">
                  <c:v>0.11295479999999999</c:v>
                </c:pt>
                <c:pt idx="153">
                  <c:v>0.1130312</c:v>
                </c:pt>
                <c:pt idx="154">
                  <c:v>0.11321779999999999</c:v>
                </c:pt>
                <c:pt idx="155">
                  <c:v>0.11373600000000002</c:v>
                </c:pt>
                <c:pt idx="156">
                  <c:v>0.1133736</c:v>
                </c:pt>
                <c:pt idx="157">
                  <c:v>0.1136166</c:v>
                </c:pt>
                <c:pt idx="158">
                  <c:v>0.1135832</c:v>
                </c:pt>
                <c:pt idx="159">
                  <c:v>0.11298860000000002</c:v>
                </c:pt>
                <c:pt idx="160">
                  <c:v>0.11335179999999997</c:v>
                </c:pt>
                <c:pt idx="161">
                  <c:v>0.1140608</c:v>
                </c:pt>
                <c:pt idx="162">
                  <c:v>0.1139956</c:v>
                </c:pt>
                <c:pt idx="163">
                  <c:v>0.1137788</c:v>
                </c:pt>
                <c:pt idx="164">
                  <c:v>0.1146112</c:v>
                </c:pt>
                <c:pt idx="165">
                  <c:v>0.1143362</c:v>
                </c:pt>
                <c:pt idx="166">
                  <c:v>0.1137278</c:v>
                </c:pt>
                <c:pt idx="167">
                  <c:v>0.11250420000000001</c:v>
                </c:pt>
                <c:pt idx="168">
                  <c:v>0.11325260000000001</c:v>
                </c:pt>
                <c:pt idx="169">
                  <c:v>0.11415840000000002</c:v>
                </c:pt>
                <c:pt idx="170">
                  <c:v>0.11341660000000001</c:v>
                </c:pt>
                <c:pt idx="171">
                  <c:v>0.1140838</c:v>
                </c:pt>
                <c:pt idx="172">
                  <c:v>0.1141534</c:v>
                </c:pt>
                <c:pt idx="173">
                  <c:v>0.1147888</c:v>
                </c:pt>
                <c:pt idx="174">
                  <c:v>0.11550500000000001</c:v>
                </c:pt>
                <c:pt idx="175">
                  <c:v>0.11547779999999999</c:v>
                </c:pt>
                <c:pt idx="176">
                  <c:v>0.11469919999999997</c:v>
                </c:pt>
                <c:pt idx="177">
                  <c:v>0.1147078</c:v>
                </c:pt>
                <c:pt idx="178">
                  <c:v>0.1160582</c:v>
                </c:pt>
                <c:pt idx="179">
                  <c:v>0.1162292</c:v>
                </c:pt>
                <c:pt idx="180">
                  <c:v>0.116424</c:v>
                </c:pt>
                <c:pt idx="181">
                  <c:v>0.11647479999999999</c:v>
                </c:pt>
                <c:pt idx="182">
                  <c:v>0.1163068</c:v>
                </c:pt>
                <c:pt idx="183">
                  <c:v>0.11618300000000001</c:v>
                </c:pt>
                <c:pt idx="184">
                  <c:v>0.1163014</c:v>
                </c:pt>
                <c:pt idx="185">
                  <c:v>0.11659559999999999</c:v>
                </c:pt>
                <c:pt idx="186">
                  <c:v>0.11650240000000001</c:v>
                </c:pt>
                <c:pt idx="187">
                  <c:v>0.1173734</c:v>
                </c:pt>
                <c:pt idx="188">
                  <c:v>0.11782680000000001</c:v>
                </c:pt>
                <c:pt idx="189">
                  <c:v>0.11828539999999998</c:v>
                </c:pt>
                <c:pt idx="190">
                  <c:v>0.11871440000000003</c:v>
                </c:pt>
                <c:pt idx="191">
                  <c:v>0.1184714</c:v>
                </c:pt>
                <c:pt idx="192">
                  <c:v>0.1195378</c:v>
                </c:pt>
                <c:pt idx="193">
                  <c:v>0.11963340000000003</c:v>
                </c:pt>
                <c:pt idx="194">
                  <c:v>0.11708679999999998</c:v>
                </c:pt>
                <c:pt idx="195">
                  <c:v>0.1181368</c:v>
                </c:pt>
                <c:pt idx="196">
                  <c:v>0.11765859999999999</c:v>
                </c:pt>
                <c:pt idx="197">
                  <c:v>0.1183024</c:v>
                </c:pt>
                <c:pt idx="198">
                  <c:v>0.1181446</c:v>
                </c:pt>
                <c:pt idx="199">
                  <c:v>0.11707160000000001</c:v>
                </c:pt>
                <c:pt idx="200">
                  <c:v>0.11908160000000001</c:v>
                </c:pt>
                <c:pt idx="201">
                  <c:v>0.1195406</c:v>
                </c:pt>
                <c:pt idx="202">
                  <c:v>0.1188042</c:v>
                </c:pt>
                <c:pt idx="203">
                  <c:v>0.1193066</c:v>
                </c:pt>
                <c:pt idx="204">
                  <c:v>0.12026539999999999</c:v>
                </c:pt>
                <c:pt idx="205">
                  <c:v>0.12108379999999999</c:v>
                </c:pt>
                <c:pt idx="206">
                  <c:v>0.12128400000000002</c:v>
                </c:pt>
                <c:pt idx="207">
                  <c:v>0.1215204</c:v>
                </c:pt>
                <c:pt idx="208">
                  <c:v>0.1216518</c:v>
                </c:pt>
                <c:pt idx="209">
                  <c:v>0.12150940000000002</c:v>
                </c:pt>
                <c:pt idx="210">
                  <c:v>0.12168479999999997</c:v>
                </c:pt>
                <c:pt idx="211">
                  <c:v>0.12109</c:v>
                </c:pt>
                <c:pt idx="212">
                  <c:v>0.12138020000000001</c:v>
                </c:pt>
                <c:pt idx="213">
                  <c:v>0.1195242</c:v>
                </c:pt>
                <c:pt idx="214">
                  <c:v>0.11815980000000001</c:v>
                </c:pt>
                <c:pt idx="215">
                  <c:v>0.12052399999999999</c:v>
                </c:pt>
                <c:pt idx="216">
                  <c:v>0.12091880000000002</c:v>
                </c:pt>
                <c:pt idx="217">
                  <c:v>0.12156639999999999</c:v>
                </c:pt>
                <c:pt idx="218">
                  <c:v>0.11983380000000002</c:v>
                </c:pt>
                <c:pt idx="219">
                  <c:v>0.1196912</c:v>
                </c:pt>
                <c:pt idx="220">
                  <c:v>0.1191112</c:v>
                </c:pt>
                <c:pt idx="221">
                  <c:v>0.11755339999999999</c:v>
                </c:pt>
                <c:pt idx="222">
                  <c:v>0.117866</c:v>
                </c:pt>
                <c:pt idx="223">
                  <c:v>0.11834019999999998</c:v>
                </c:pt>
                <c:pt idx="224">
                  <c:v>0.1174428</c:v>
                </c:pt>
                <c:pt idx="225">
                  <c:v>0.11891500000000002</c:v>
                </c:pt>
                <c:pt idx="226">
                  <c:v>0.11922079999999999</c:v>
                </c:pt>
                <c:pt idx="227">
                  <c:v>0.12052199999999999</c:v>
                </c:pt>
                <c:pt idx="228">
                  <c:v>0.12042060000000002</c:v>
                </c:pt>
                <c:pt idx="229">
                  <c:v>0.1209296</c:v>
                </c:pt>
                <c:pt idx="230">
                  <c:v>0.12043079999999999</c:v>
                </c:pt>
                <c:pt idx="231">
                  <c:v>0.1205098</c:v>
                </c:pt>
                <c:pt idx="232">
                  <c:v>0.1204626</c:v>
                </c:pt>
                <c:pt idx="233">
                  <c:v>0.12083079999999999</c:v>
                </c:pt>
                <c:pt idx="234">
                  <c:v>0.12128659999999999</c:v>
                </c:pt>
                <c:pt idx="235">
                  <c:v>0.1210118</c:v>
                </c:pt>
                <c:pt idx="236">
                  <c:v>0.12113940000000001</c:v>
                </c:pt>
                <c:pt idx="237">
                  <c:v>0.1209452</c:v>
                </c:pt>
                <c:pt idx="238">
                  <c:v>0.12047179999999999</c:v>
                </c:pt>
                <c:pt idx="239">
                  <c:v>0.11967419999999999</c:v>
                </c:pt>
                <c:pt idx="240">
                  <c:v>0.1198084</c:v>
                </c:pt>
                <c:pt idx="241">
                  <c:v>0.1190592</c:v>
                </c:pt>
                <c:pt idx="242">
                  <c:v>0.11842000000000001</c:v>
                </c:pt>
                <c:pt idx="243">
                  <c:v>0.1197502</c:v>
                </c:pt>
                <c:pt idx="244">
                  <c:v>0.12036240000000001</c:v>
                </c:pt>
                <c:pt idx="245">
                  <c:v>0.1205976</c:v>
                </c:pt>
                <c:pt idx="246">
                  <c:v>0.12079099999999998</c:v>
                </c:pt>
                <c:pt idx="247">
                  <c:v>0.1209706</c:v>
                </c:pt>
                <c:pt idx="248">
                  <c:v>0.1211942</c:v>
                </c:pt>
                <c:pt idx="249">
                  <c:v>0.12116560000000001</c:v>
                </c:pt>
              </c:numCache>
            </c:numRef>
          </c:val>
          <c:smooth val="0"/>
          <c:extLst>
            <c:ext xmlns:c16="http://schemas.microsoft.com/office/drawing/2014/chart" uri="{C3380CC4-5D6E-409C-BE32-E72D297353CC}">
              <c16:uniqueId val="{00000003-A7A2-482A-BFE7-B65B97A07B56}"/>
            </c:ext>
          </c:extLst>
        </c:ser>
        <c:dLbls>
          <c:showLegendKey val="0"/>
          <c:showVal val="0"/>
          <c:showCatName val="0"/>
          <c:showSerName val="0"/>
          <c:showPercent val="0"/>
          <c:showBubbleSize val="0"/>
        </c:dLbls>
        <c:smooth val="0"/>
        <c:axId val="178508744"/>
        <c:axId val="122779008"/>
      </c:lineChart>
      <c:dateAx>
        <c:axId val="178508744"/>
        <c:scaling>
          <c:orientation val="minMax"/>
          <c:min val="45659"/>
        </c:scaling>
        <c:delete val="0"/>
        <c:axPos val="b"/>
        <c:numFmt formatCode="mm\/yyyy" sourceLinked="0"/>
        <c:majorTickMark val="out"/>
        <c:minorTickMark val="in"/>
        <c:tickLblPos val="low"/>
        <c:spPr>
          <a:ln/>
        </c:spPr>
        <c:txPr>
          <a:bodyPr rot="-1680000" anchor="ctr" anchorCtr="1"/>
          <a:lstStyle/>
          <a:p>
            <a:pPr>
              <a:defRPr/>
            </a:pPr>
            <a:endParaRPr lang="sk-SK"/>
          </a:p>
        </c:txPr>
        <c:crossAx val="122779008"/>
        <c:crosses val="autoZero"/>
        <c:auto val="1"/>
        <c:lblOffset val="100"/>
        <c:baseTimeUnit val="days"/>
        <c:majorUnit val="1"/>
        <c:majorTimeUnit val="months"/>
      </c:dateAx>
      <c:valAx>
        <c:axId val="122779008"/>
        <c:scaling>
          <c:orientation val="minMax"/>
          <c:max val="0.13"/>
          <c:min val="4.0000000000000008E-2"/>
        </c:scaling>
        <c:delete val="0"/>
        <c:axPos val="l"/>
        <c:majorGridlines>
          <c:spPr>
            <a:ln>
              <a:solidFill>
                <a:schemeClr val="bg1">
                  <a:lumMod val="50000"/>
                </a:schemeClr>
              </a:solidFill>
            </a:ln>
          </c:spPr>
        </c:majorGridlines>
        <c:title>
          <c:tx>
            <c:rich>
              <a:bodyPr rot="-5400000" vert="horz"/>
              <a:lstStyle/>
              <a:p>
                <a:pPr>
                  <a:defRPr/>
                </a:pPr>
                <a:r>
                  <a:rPr lang="sk-SK"/>
                  <a:t>Aktuálna hodnota dôchodkovej jednotky v </a:t>
                </a:r>
                <a:r>
                  <a:rPr lang="sk-SK" baseline="0"/>
                  <a:t> €</a:t>
                </a:r>
                <a:endParaRPr lang="sk-SK"/>
              </a:p>
            </c:rich>
          </c:tx>
          <c:layout>
            <c:manualLayout>
              <c:xMode val="edge"/>
              <c:yMode val="edge"/>
              <c:x val="1.8032868098810783E-2"/>
              <c:y val="0.22028471110941253"/>
            </c:manualLayout>
          </c:layout>
          <c:overlay val="0"/>
          <c:spPr>
            <a:ln w="19050"/>
          </c:spPr>
        </c:title>
        <c:numFmt formatCode="0.000" sourceLinked="0"/>
        <c:majorTickMark val="out"/>
        <c:minorTickMark val="none"/>
        <c:tickLblPos val="nextTo"/>
        <c:spPr>
          <a:noFill/>
          <a:ln w="6350" cap="flat" cmpd="sng" algn="ctr">
            <a:solidFill>
              <a:schemeClr val="dk1"/>
            </a:solidFill>
            <a:prstDash val="solid"/>
            <a:miter lim="800000"/>
          </a:ln>
          <a:effectLst/>
        </c:spPr>
        <c:txPr>
          <a:bodyPr/>
          <a:lstStyle/>
          <a:p>
            <a:pPr>
              <a:defRPr>
                <a:solidFill>
                  <a:schemeClr val="tx1">
                    <a:lumMod val="75000"/>
                    <a:lumOff val="25000"/>
                  </a:schemeClr>
                </a:solidFill>
                <a:latin typeface="Arial Narrow" panose="020B0606020202030204" pitchFamily="34" charset="0"/>
                <a:ea typeface="+mn-ea"/>
                <a:cs typeface="+mn-cs"/>
              </a:defRPr>
            </a:pPr>
            <a:endParaRPr lang="sk-SK"/>
          </a:p>
        </c:txPr>
        <c:crossAx val="178508744"/>
        <c:crosses val="autoZero"/>
        <c:crossBetween val="between"/>
        <c:majorUnit val="5.000000000000001E-3"/>
      </c:valAx>
    </c:plotArea>
    <c:legend>
      <c:legendPos val="b"/>
      <c:layout/>
      <c:overlay val="0"/>
      <c:txPr>
        <a:bodyPr/>
        <a:lstStyle/>
        <a:p>
          <a:pPr>
            <a:defRPr sz="1000"/>
          </a:pPr>
          <a:endParaRPr lang="sk-SK"/>
        </a:p>
      </c:txPr>
    </c:legend>
    <c:plotVisOnly val="1"/>
    <c:dispBlanksAs val="gap"/>
    <c:showDLblsOverMax val="0"/>
  </c:chart>
  <c:spPr>
    <a:ln>
      <a:noFill/>
    </a:ln>
  </c:spPr>
  <c:txPr>
    <a:bodyPr/>
    <a:lstStyle/>
    <a:p>
      <a:pPr>
        <a:defRPr>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'K3.3 Štátna sociálna podpora'!$H$30</c:f>
              <c:strCache>
                <c:ptCount val="1"/>
                <c:pt idx="0">
                  <c:v>Počet poberateľov rodičovského príspevku</c:v>
                </c:pt>
              </c:strCache>
            </c:strRef>
          </c:tx>
          <c:spPr>
            <a:ln w="28575" cap="rnd">
              <a:solidFill>
                <a:srgbClr val="B7194A"/>
              </a:solidFill>
              <a:round/>
            </a:ln>
            <a:effectLst/>
          </c:spPr>
          <c:marker>
            <c:symbol val="circle"/>
            <c:size val="5"/>
            <c:spPr>
              <a:solidFill>
                <a:srgbClr val="B7194A"/>
              </a:solidFill>
              <a:ln w="9525">
                <a:solidFill>
                  <a:srgbClr val="B7194A"/>
                </a:solidFill>
              </a:ln>
              <a:effectLst/>
            </c:spPr>
          </c:marker>
          <c:cat>
            <c:multiLvlStrRef>
              <c:f>'K3.3 Štátna sociálna podpora'!$I$28:$AF$29</c:f>
              <c:multiLvlStrCache>
                <c:ptCount val="24"/>
                <c:lvl>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pt idx="12">
                    <c:v>január</c:v>
                  </c:pt>
                  <c:pt idx="13">
                    <c:v>február</c:v>
                  </c:pt>
                  <c:pt idx="14">
                    <c:v>marec</c:v>
                  </c:pt>
                  <c:pt idx="15">
                    <c:v>apríl</c:v>
                  </c:pt>
                  <c:pt idx="16">
                    <c:v>máj</c:v>
                  </c:pt>
                  <c:pt idx="17">
                    <c:v>jún</c:v>
                  </c:pt>
                  <c:pt idx="18">
                    <c:v>júl</c:v>
                  </c:pt>
                  <c:pt idx="19">
                    <c:v>august</c:v>
                  </c:pt>
                  <c:pt idx="20">
                    <c:v>september</c:v>
                  </c:pt>
                  <c:pt idx="21">
                    <c:v>október</c:v>
                  </c:pt>
                  <c:pt idx="22">
                    <c:v>november</c:v>
                  </c:pt>
                  <c:pt idx="23">
                    <c:v>december</c:v>
                  </c:pt>
                </c:lvl>
                <c:lvl>
                  <c:pt idx="0">
                    <c:v>2024</c:v>
                  </c:pt>
                  <c:pt idx="12">
                    <c:v>2025</c:v>
                  </c:pt>
                </c:lvl>
              </c:multiLvlStrCache>
            </c:multiLvlStrRef>
          </c:cat>
          <c:val>
            <c:numRef>
              <c:f>'K3.3 Štátna sociálna podpora'!$I$30:$AF$30</c:f>
              <c:numCache>
                <c:formatCode>#,##0</c:formatCode>
                <c:ptCount val="24"/>
                <c:pt idx="0">
                  <c:v>135639</c:v>
                </c:pt>
                <c:pt idx="1">
                  <c:v>136074</c:v>
                </c:pt>
                <c:pt idx="2">
                  <c:v>135544</c:v>
                </c:pt>
                <c:pt idx="3">
                  <c:v>135104</c:v>
                </c:pt>
                <c:pt idx="4">
                  <c:v>134238</c:v>
                </c:pt>
                <c:pt idx="5">
                  <c:v>133651</c:v>
                </c:pt>
                <c:pt idx="6">
                  <c:v>132547</c:v>
                </c:pt>
                <c:pt idx="7">
                  <c:v>131725</c:v>
                </c:pt>
                <c:pt idx="8">
                  <c:v>130980</c:v>
                </c:pt>
                <c:pt idx="9">
                  <c:v>131232</c:v>
                </c:pt>
                <c:pt idx="10">
                  <c:v>130048</c:v>
                </c:pt>
                <c:pt idx="11">
                  <c:v>129450</c:v>
                </c:pt>
                <c:pt idx="12">
                  <c:v>129039</c:v>
                </c:pt>
                <c:pt idx="13">
                  <c:v>128848</c:v>
                </c:pt>
                <c:pt idx="14">
                  <c:v>127903</c:v>
                </c:pt>
                <c:pt idx="15">
                  <c:v>127758</c:v>
                </c:pt>
                <c:pt idx="16">
                  <c:v>126784</c:v>
                </c:pt>
                <c:pt idx="17">
                  <c:v>126179</c:v>
                </c:pt>
                <c:pt idx="18">
                  <c:v>125132</c:v>
                </c:pt>
                <c:pt idx="19">
                  <c:v>124244</c:v>
                </c:pt>
                <c:pt idx="20">
                  <c:v>123199</c:v>
                </c:pt>
                <c:pt idx="21">
                  <c:v>121650</c:v>
                </c:pt>
                <c:pt idx="22">
                  <c:v>120433</c:v>
                </c:pt>
                <c:pt idx="23">
                  <c:v>119651</c:v>
                </c:pt>
              </c:numCache>
            </c:numRef>
          </c:val>
          <c:smooth val="0"/>
          <c:extLst>
            <c:ext xmlns:c16="http://schemas.microsoft.com/office/drawing/2014/chart" uri="{C3380CC4-5D6E-409C-BE32-E72D297353CC}">
              <c16:uniqueId val="{00000000-A183-4119-9832-99CE5AB18FF7}"/>
            </c:ext>
          </c:extLst>
        </c:ser>
        <c:dLbls>
          <c:showLegendKey val="0"/>
          <c:showVal val="0"/>
          <c:showCatName val="0"/>
          <c:showSerName val="0"/>
          <c:showPercent val="0"/>
          <c:showBubbleSize val="0"/>
        </c:dLbls>
        <c:marker val="1"/>
        <c:smooth val="0"/>
        <c:axId val="501851760"/>
        <c:axId val="501852088"/>
        <c:extLst>
          <c:ext xmlns:c15="http://schemas.microsoft.com/office/drawing/2012/chart" uri="{02D57815-91ED-43cb-92C2-25804820EDAC}">
            <c15:filteredLineSeries>
              <c15:ser>
                <c:idx val="1"/>
                <c:order val="1"/>
                <c:tx>
                  <c:strRef>
                    <c:extLst>
                      <c:ext uri="{02D57815-91ED-43cb-92C2-25804820EDAC}">
                        <c15:formulaRef>
                          <c15:sqref>'K3.3 Štátna sociálna podpora'!$H$31</c15:sqref>
                        </c15:formulaRef>
                      </c:ext>
                    </c:extLst>
                    <c:strCache>
                      <c:ptCount val="1"/>
                    </c:strCache>
                  </c:strRef>
                </c:tx>
                <c:spPr>
                  <a:ln w="28575" cap="rnd">
                    <a:solidFill>
                      <a:schemeClr val="bg1">
                        <a:lumMod val="50000"/>
                      </a:schemeClr>
                    </a:solidFill>
                    <a:round/>
                  </a:ln>
                  <a:effectLst/>
                </c:spPr>
                <c:marker>
                  <c:symbol val="circle"/>
                  <c:size val="5"/>
                  <c:spPr>
                    <a:solidFill>
                      <a:schemeClr val="bg1">
                        <a:lumMod val="65000"/>
                      </a:schemeClr>
                    </a:solidFill>
                    <a:ln w="9525">
                      <a:solidFill>
                        <a:schemeClr val="bg1">
                          <a:lumMod val="50000"/>
                        </a:schemeClr>
                      </a:solidFill>
                    </a:ln>
                    <a:effectLst/>
                  </c:spPr>
                </c:marker>
                <c:cat>
                  <c:multiLvlStrRef>
                    <c:extLst>
                      <c:ext uri="{02D57815-91ED-43cb-92C2-25804820EDAC}">
                        <c15:formulaRef>
                          <c15:sqref>'K3.3 Štátna sociálna podpora'!$I$28:$AF$29</c15:sqref>
                        </c15:formulaRef>
                      </c:ext>
                    </c:extLst>
                    <c:multiLvlStrCache>
                      <c:ptCount val="24"/>
                      <c:lvl>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pt idx="12">
                          <c:v>január</c:v>
                        </c:pt>
                        <c:pt idx="13">
                          <c:v>február</c:v>
                        </c:pt>
                        <c:pt idx="14">
                          <c:v>marec</c:v>
                        </c:pt>
                        <c:pt idx="15">
                          <c:v>apríl</c:v>
                        </c:pt>
                        <c:pt idx="16">
                          <c:v>máj</c:v>
                        </c:pt>
                        <c:pt idx="17">
                          <c:v>jún</c:v>
                        </c:pt>
                        <c:pt idx="18">
                          <c:v>júl</c:v>
                        </c:pt>
                        <c:pt idx="19">
                          <c:v>august</c:v>
                        </c:pt>
                        <c:pt idx="20">
                          <c:v>september</c:v>
                        </c:pt>
                        <c:pt idx="21">
                          <c:v>október</c:v>
                        </c:pt>
                        <c:pt idx="22">
                          <c:v>november</c:v>
                        </c:pt>
                        <c:pt idx="23">
                          <c:v>december</c:v>
                        </c:pt>
                      </c:lvl>
                      <c:lvl>
                        <c:pt idx="0">
                          <c:v>2024</c:v>
                        </c:pt>
                        <c:pt idx="12">
                          <c:v>2025</c:v>
                        </c:pt>
                      </c:lvl>
                    </c:multiLvlStrCache>
                  </c:multiLvlStrRef>
                </c:cat>
                <c:val>
                  <c:numRef>
                    <c:extLst>
                      <c:ext uri="{02D57815-91ED-43cb-92C2-25804820EDAC}">
                        <c15:formulaRef>
                          <c15:sqref>'K3.3 Štátna sociálna podpora'!$I$31:$U$31</c15:sqref>
                        </c15:formulaRef>
                      </c:ext>
                    </c:extLst>
                    <c:numCache>
                      <c:formatCode>#,##0</c:formatCode>
                      <c:ptCount val="13"/>
                    </c:numCache>
                  </c:numRef>
                </c:val>
                <c:smooth val="0"/>
                <c:extLst>
                  <c:ext xmlns:c16="http://schemas.microsoft.com/office/drawing/2014/chart" uri="{C3380CC4-5D6E-409C-BE32-E72D297353CC}">
                    <c16:uniqueId val="{00000001-A183-4119-9832-99CE5AB18FF7}"/>
                  </c:ext>
                </c:extLst>
              </c15:ser>
            </c15:filteredLineSeries>
          </c:ext>
        </c:extLst>
      </c:lineChart>
      <c:catAx>
        <c:axId val="501851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crossAx val="501852088"/>
        <c:crosses val="autoZero"/>
        <c:auto val="1"/>
        <c:lblAlgn val="ctr"/>
        <c:lblOffset val="100"/>
        <c:noMultiLvlLbl val="0"/>
      </c:catAx>
      <c:valAx>
        <c:axId val="501852088"/>
        <c:scaling>
          <c:orientation val="minMax"/>
          <c:min val="115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crossAx val="50185176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05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03159865603118"/>
          <c:y val="6.0821604098354562E-2"/>
          <c:w val="0.78578070189579896"/>
          <c:h val="0.64420860435924165"/>
        </c:manualLayout>
      </c:layout>
      <c:lineChart>
        <c:grouping val="standard"/>
        <c:varyColors val="0"/>
        <c:ser>
          <c:idx val="1"/>
          <c:order val="0"/>
          <c:tx>
            <c:strRef>
              <c:f>'K3.3.8 Náhradné výživné'!$P$4</c:f>
              <c:strCache>
                <c:ptCount val="1"/>
                <c:pt idx="0">
                  <c:v>neplatené výživné (deti) 2024</c:v>
                </c:pt>
              </c:strCache>
            </c:strRef>
          </c:tx>
          <c:spPr>
            <a:ln>
              <a:solidFill>
                <a:srgbClr val="E85E89"/>
              </a:solidFill>
            </a:ln>
          </c:spPr>
          <c:marker>
            <c:symbol val="circle"/>
            <c:size val="6"/>
            <c:spPr>
              <a:solidFill>
                <a:srgbClr val="E85E89"/>
              </a:solidFill>
              <a:ln>
                <a:solidFill>
                  <a:srgbClr val="E85E89"/>
                </a:solidFill>
              </a:ln>
            </c:spPr>
          </c:marker>
          <c:cat>
            <c:strRef>
              <c:f>'K3.3.8 Náhradné výživné'!$O$5:$O$16</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'K3.3.8 Náhradné výživné'!$P$5:$P$16</c:f>
              <c:numCache>
                <c:formatCode>#,##0</c:formatCode>
                <c:ptCount val="12"/>
                <c:pt idx="0">
                  <c:v>8240</c:v>
                </c:pt>
                <c:pt idx="1">
                  <c:v>8361</c:v>
                </c:pt>
                <c:pt idx="2">
                  <c:v>8382</c:v>
                </c:pt>
                <c:pt idx="3">
                  <c:v>8442</c:v>
                </c:pt>
                <c:pt idx="4">
                  <c:v>8448</c:v>
                </c:pt>
                <c:pt idx="5">
                  <c:v>8451</c:v>
                </c:pt>
                <c:pt idx="6">
                  <c:v>8456</c:v>
                </c:pt>
                <c:pt idx="7">
                  <c:v>8485</c:v>
                </c:pt>
                <c:pt idx="8">
                  <c:v>8550</c:v>
                </c:pt>
                <c:pt idx="9">
                  <c:v>8149</c:v>
                </c:pt>
                <c:pt idx="10">
                  <c:v>8178</c:v>
                </c:pt>
                <c:pt idx="11">
                  <c:v>8256</c:v>
                </c:pt>
              </c:numCache>
            </c:numRef>
          </c:val>
          <c:smooth val="0"/>
          <c:extLst>
            <c:ext xmlns:c16="http://schemas.microsoft.com/office/drawing/2014/chart" uri="{C3380CC4-5D6E-409C-BE32-E72D297353CC}">
              <c16:uniqueId val="{00000000-BFCD-4613-A0E6-2FFBC9CFDF18}"/>
            </c:ext>
          </c:extLst>
        </c:ser>
        <c:ser>
          <c:idx val="0"/>
          <c:order val="1"/>
          <c:tx>
            <c:strRef>
              <c:f>'K3.3.8 Náhradné výživné'!$T$4</c:f>
              <c:strCache>
                <c:ptCount val="1"/>
                <c:pt idx="0">
                  <c:v>neplatené výživné (deti) 2025</c:v>
                </c:pt>
              </c:strCache>
            </c:strRef>
          </c:tx>
          <c:spPr>
            <a:ln>
              <a:solidFill>
                <a:srgbClr val="2F5597"/>
              </a:solidFill>
            </a:ln>
          </c:spPr>
          <c:marker>
            <c:symbol val="square"/>
            <c:size val="6"/>
            <c:spPr>
              <a:solidFill>
                <a:srgbClr val="2F5597"/>
              </a:solidFill>
              <a:ln>
                <a:solidFill>
                  <a:srgbClr val="2F5597"/>
                </a:solidFill>
              </a:ln>
            </c:spPr>
          </c:marker>
          <c:cat>
            <c:strRef>
              <c:f>'K3.3.8 Náhradné výživné'!$O$5:$O$16</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'K3.3.8 Náhradné výživné'!$T$5:$T$16</c:f>
              <c:numCache>
                <c:formatCode>#,##0</c:formatCode>
                <c:ptCount val="12"/>
                <c:pt idx="0">
                  <c:v>8184</c:v>
                </c:pt>
                <c:pt idx="1">
                  <c:v>8287</c:v>
                </c:pt>
                <c:pt idx="2">
                  <c:v>8297</c:v>
                </c:pt>
                <c:pt idx="3">
                  <c:v>8397</c:v>
                </c:pt>
                <c:pt idx="4">
                  <c:v>8368</c:v>
                </c:pt>
                <c:pt idx="5">
                  <c:v>8368</c:v>
                </c:pt>
                <c:pt idx="6">
                  <c:v>8378</c:v>
                </c:pt>
                <c:pt idx="7">
                  <c:v>8380</c:v>
                </c:pt>
                <c:pt idx="8">
                  <c:v>8423</c:v>
                </c:pt>
                <c:pt idx="9">
                  <c:v>8148</c:v>
                </c:pt>
                <c:pt idx="10">
                  <c:v>8205</c:v>
                </c:pt>
                <c:pt idx="11">
                  <c:v>8269</c:v>
                </c:pt>
              </c:numCache>
            </c:numRef>
          </c:val>
          <c:smooth val="0"/>
          <c:extLst>
            <c:ext xmlns:c16="http://schemas.microsoft.com/office/drawing/2014/chart" uri="{C3380CC4-5D6E-409C-BE32-E72D297353CC}">
              <c16:uniqueId val="{00000001-BFCD-4613-A0E6-2FFBC9CFDF18}"/>
            </c:ext>
          </c:extLst>
        </c:ser>
        <c:dLbls>
          <c:showLegendKey val="0"/>
          <c:showVal val="0"/>
          <c:showCatName val="0"/>
          <c:showSerName val="0"/>
          <c:showPercent val="0"/>
          <c:showBubbleSize val="0"/>
        </c:dLbls>
        <c:marker val="1"/>
        <c:smooth val="0"/>
        <c:axId val="216822392"/>
        <c:axId val="216822784"/>
      </c:lineChart>
      <c:lineChart>
        <c:grouping val="standard"/>
        <c:varyColors val="0"/>
        <c:ser>
          <c:idx val="2"/>
          <c:order val="2"/>
          <c:tx>
            <c:strRef>
              <c:f>'K3.3.8 Náhradné výživné'!$Q$4</c:f>
              <c:strCache>
                <c:ptCount val="1"/>
                <c:pt idx="0">
                  <c:v>sirotský dôchodok (deti) 2024</c:v>
                </c:pt>
              </c:strCache>
            </c:strRef>
          </c:tx>
          <c:spPr>
            <a:ln>
              <a:solidFill>
                <a:schemeClr val="bg1">
                  <a:lumMod val="65000"/>
                </a:schemeClr>
              </a:solidFill>
            </a:ln>
          </c:spPr>
          <c:marker>
            <c:symbol val="diamond"/>
            <c:size val="6"/>
            <c:spPr>
              <a:solidFill>
                <a:schemeClr val="bg1">
                  <a:lumMod val="65000"/>
                </a:schemeClr>
              </a:solidFill>
              <a:ln w="19050">
                <a:solidFill>
                  <a:schemeClr val="bg1">
                    <a:lumMod val="65000"/>
                  </a:schemeClr>
                </a:solidFill>
              </a:ln>
            </c:spPr>
          </c:marker>
          <c:cat>
            <c:strRef>
              <c:f>'K3.3.8 Náhradné výživné'!$O$5:$O$16</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'K3.3.8 Náhradné výživné'!$Q$5:$Q$16</c:f>
              <c:numCache>
                <c:formatCode>#,##0</c:formatCode>
                <c:ptCount val="12"/>
                <c:pt idx="0">
                  <c:v>2015</c:v>
                </c:pt>
                <c:pt idx="1">
                  <c:v>2023</c:v>
                </c:pt>
                <c:pt idx="2">
                  <c:v>2044</c:v>
                </c:pt>
                <c:pt idx="3">
                  <c:v>2088</c:v>
                </c:pt>
                <c:pt idx="4">
                  <c:v>2112</c:v>
                </c:pt>
                <c:pt idx="5">
                  <c:v>2158</c:v>
                </c:pt>
                <c:pt idx="6">
                  <c:v>2177</c:v>
                </c:pt>
                <c:pt idx="7">
                  <c:v>2211</c:v>
                </c:pt>
                <c:pt idx="8">
                  <c:v>2246</c:v>
                </c:pt>
                <c:pt idx="9">
                  <c:v>2144</c:v>
                </c:pt>
                <c:pt idx="10">
                  <c:v>2166</c:v>
                </c:pt>
                <c:pt idx="11">
                  <c:v>2193</c:v>
                </c:pt>
              </c:numCache>
            </c:numRef>
          </c:val>
          <c:smooth val="0"/>
          <c:extLst>
            <c:ext xmlns:c16="http://schemas.microsoft.com/office/drawing/2014/chart" uri="{C3380CC4-5D6E-409C-BE32-E72D297353CC}">
              <c16:uniqueId val="{00000002-BFCD-4613-A0E6-2FFBC9CFDF18}"/>
            </c:ext>
          </c:extLst>
        </c:ser>
        <c:ser>
          <c:idx val="3"/>
          <c:order val="3"/>
          <c:tx>
            <c:strRef>
              <c:f>'K3.3.8 Náhradné výživné'!$U$4</c:f>
              <c:strCache>
                <c:ptCount val="1"/>
                <c:pt idx="0">
                  <c:v>sirotský dôchodok (deti) 2025</c:v>
                </c:pt>
              </c:strCache>
            </c:strRef>
          </c:tx>
          <c:spPr>
            <a:ln>
              <a:solidFill>
                <a:srgbClr val="B7194B"/>
              </a:solidFill>
            </a:ln>
          </c:spPr>
          <c:marker>
            <c:symbol val="triangle"/>
            <c:size val="6"/>
            <c:spPr>
              <a:solidFill>
                <a:srgbClr val="B7194B"/>
              </a:solidFill>
              <a:ln w="15875">
                <a:solidFill>
                  <a:srgbClr val="B7194B"/>
                </a:solidFill>
              </a:ln>
            </c:spPr>
          </c:marker>
          <c:cat>
            <c:strRef>
              <c:f>'K3.3.8 Náhradné výživné'!$O$5:$O$16</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'K3.3.8 Náhradné výživné'!$U$5:$U$16</c:f>
              <c:numCache>
                <c:formatCode>#,##0</c:formatCode>
                <c:ptCount val="12"/>
                <c:pt idx="0">
                  <c:v>2213</c:v>
                </c:pt>
                <c:pt idx="1">
                  <c:v>2207</c:v>
                </c:pt>
                <c:pt idx="2">
                  <c:v>2225</c:v>
                </c:pt>
                <c:pt idx="3">
                  <c:v>2247</c:v>
                </c:pt>
                <c:pt idx="4">
                  <c:v>2253</c:v>
                </c:pt>
                <c:pt idx="5">
                  <c:v>2287</c:v>
                </c:pt>
                <c:pt idx="6">
                  <c:v>2329</c:v>
                </c:pt>
                <c:pt idx="7">
                  <c:v>2370</c:v>
                </c:pt>
                <c:pt idx="8">
                  <c:v>2405</c:v>
                </c:pt>
                <c:pt idx="9">
                  <c:v>2285</c:v>
                </c:pt>
                <c:pt idx="10">
                  <c:v>2313</c:v>
                </c:pt>
                <c:pt idx="11">
                  <c:v>2304</c:v>
                </c:pt>
              </c:numCache>
            </c:numRef>
          </c:val>
          <c:smooth val="0"/>
          <c:extLst>
            <c:ext xmlns:c16="http://schemas.microsoft.com/office/drawing/2014/chart" uri="{C3380CC4-5D6E-409C-BE32-E72D297353CC}">
              <c16:uniqueId val="{00000003-BFCD-4613-A0E6-2FFBC9CFDF18}"/>
            </c:ext>
          </c:extLst>
        </c:ser>
        <c:dLbls>
          <c:showLegendKey val="0"/>
          <c:showVal val="0"/>
          <c:showCatName val="0"/>
          <c:showSerName val="0"/>
          <c:showPercent val="0"/>
          <c:showBubbleSize val="0"/>
        </c:dLbls>
        <c:marker val="1"/>
        <c:smooth val="0"/>
        <c:axId val="216823176"/>
        <c:axId val="216823568"/>
      </c:lineChart>
      <c:catAx>
        <c:axId val="216822392"/>
        <c:scaling>
          <c:orientation val="minMax"/>
        </c:scaling>
        <c:delete val="0"/>
        <c:axPos val="b"/>
        <c:numFmt formatCode="General" sourceLinked="1"/>
        <c:majorTickMark val="out"/>
        <c:minorTickMark val="none"/>
        <c:tickLblPos val="nextTo"/>
        <c:txPr>
          <a:bodyPr rot="-2520000" vert="horz"/>
          <a:lstStyle/>
          <a:p>
            <a:pPr>
              <a:defRPr/>
            </a:pPr>
            <a:endParaRPr lang="sk-SK"/>
          </a:p>
        </c:txPr>
        <c:crossAx val="216822784"/>
        <c:crosses val="autoZero"/>
        <c:auto val="1"/>
        <c:lblAlgn val="ctr"/>
        <c:lblOffset val="100"/>
        <c:noMultiLvlLbl val="0"/>
      </c:catAx>
      <c:valAx>
        <c:axId val="216822784"/>
        <c:scaling>
          <c:orientation val="minMax"/>
          <c:min val="6700"/>
        </c:scaling>
        <c:delete val="0"/>
        <c:axPos val="l"/>
        <c:majorGridlines/>
        <c:title>
          <c:tx>
            <c:rich>
              <a:bodyPr/>
              <a:lstStyle/>
              <a:p>
                <a:pPr>
                  <a:defRPr/>
                </a:pPr>
                <a:r>
                  <a:rPr lang="sk-SK"/>
                  <a:t>neplatené výživné</a:t>
                </a:r>
              </a:p>
            </c:rich>
          </c:tx>
          <c:layout>
            <c:manualLayout>
              <c:xMode val="edge"/>
              <c:yMode val="edge"/>
              <c:x val="5.7220715545516923E-3"/>
              <c:y val="0.20756101139531474"/>
            </c:manualLayout>
          </c:layout>
          <c:overlay val="0"/>
        </c:title>
        <c:numFmt formatCode="#,##0" sourceLinked="0"/>
        <c:majorTickMark val="out"/>
        <c:minorTickMark val="none"/>
        <c:tickLblPos val="nextTo"/>
        <c:txPr>
          <a:bodyPr rot="0" vert="horz"/>
          <a:lstStyle/>
          <a:p>
            <a:pPr>
              <a:defRPr/>
            </a:pPr>
            <a:endParaRPr lang="sk-SK"/>
          </a:p>
        </c:txPr>
        <c:crossAx val="216822392"/>
        <c:crosses val="autoZero"/>
        <c:crossBetween val="between"/>
        <c:majorUnit val="300"/>
        <c:minorUnit val="200"/>
      </c:valAx>
      <c:catAx>
        <c:axId val="216823176"/>
        <c:scaling>
          <c:orientation val="minMax"/>
        </c:scaling>
        <c:delete val="1"/>
        <c:axPos val="b"/>
        <c:numFmt formatCode="General" sourceLinked="1"/>
        <c:majorTickMark val="out"/>
        <c:minorTickMark val="none"/>
        <c:tickLblPos val="none"/>
        <c:crossAx val="216823568"/>
        <c:crosses val="autoZero"/>
        <c:auto val="1"/>
        <c:lblAlgn val="ctr"/>
        <c:lblOffset val="100"/>
        <c:noMultiLvlLbl val="0"/>
      </c:catAx>
      <c:valAx>
        <c:axId val="216823568"/>
        <c:scaling>
          <c:orientation val="minMax"/>
          <c:max val="2700"/>
          <c:min val="1900"/>
        </c:scaling>
        <c:delete val="0"/>
        <c:axPos val="r"/>
        <c:title>
          <c:tx>
            <c:rich>
              <a:bodyPr/>
              <a:lstStyle/>
              <a:p>
                <a:pPr>
                  <a:defRPr/>
                </a:pPr>
                <a:r>
                  <a:rPr lang="sk-SK"/>
                  <a:t>sirotský dôchodok</a:t>
                </a:r>
              </a:p>
            </c:rich>
          </c:tx>
          <c:layout>
            <c:manualLayout>
              <c:xMode val="edge"/>
              <c:yMode val="edge"/>
              <c:x val="0.96450999139414062"/>
              <c:y val="0.20923475702660921"/>
            </c:manualLayout>
          </c:layout>
          <c:overlay val="0"/>
        </c:title>
        <c:numFmt formatCode="#,##0" sourceLinked="0"/>
        <c:majorTickMark val="out"/>
        <c:minorTickMark val="none"/>
        <c:tickLblPos val="nextTo"/>
        <c:txPr>
          <a:bodyPr rot="0" vert="horz"/>
          <a:lstStyle/>
          <a:p>
            <a:pPr>
              <a:defRPr/>
            </a:pPr>
            <a:endParaRPr lang="sk-SK"/>
          </a:p>
        </c:txPr>
        <c:crossAx val="216823176"/>
        <c:crosses val="max"/>
        <c:crossBetween val="between"/>
      </c:valAx>
    </c:plotArea>
    <c:legend>
      <c:legendPos val="r"/>
      <c:layout>
        <c:manualLayout>
          <c:xMode val="edge"/>
          <c:yMode val="edge"/>
          <c:x val="0.11472280007391204"/>
          <c:y val="0.84949207682751349"/>
          <c:w val="0.73923988668084073"/>
          <c:h val="0.14383633680330024"/>
        </c:manualLayout>
      </c:layout>
      <c:overlay val="0"/>
    </c:legend>
    <c:plotVisOnly val="1"/>
    <c:dispBlanksAs val="gap"/>
    <c:showDLblsOverMax val="0"/>
  </c:chart>
  <c:spPr>
    <a:ln>
      <a:noFill/>
    </a:ln>
  </c:spPr>
  <c:txPr>
    <a:bodyPr/>
    <a:lstStyle/>
    <a:p>
      <a:pPr>
        <a:defRPr sz="1100" baseline="0">
          <a:latin typeface="Arial Narrow" panose="020B0606020202030204" pitchFamily="34" charset="0"/>
        </a:defRPr>
      </a:pPr>
      <a:endParaRPr lang="sk-S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517694694541178E-2"/>
          <c:y val="5.6230699627436834E-2"/>
          <c:w val="0.88931049168061826"/>
          <c:h val="0.71688440429082045"/>
        </c:manualLayout>
      </c:layout>
      <c:lineChart>
        <c:grouping val="standard"/>
        <c:varyColors val="0"/>
        <c:ser>
          <c:idx val="0"/>
          <c:order val="0"/>
          <c:tx>
            <c:strRef>
              <c:f>'K3.4 Sociálna pomoc'!$G$36</c:f>
              <c:strCache>
                <c:ptCount val="1"/>
                <c:pt idx="0">
                  <c:v>2024 bez odídencov z UA</c:v>
                </c:pt>
              </c:strCache>
            </c:strRef>
          </c:tx>
          <c:spPr>
            <a:ln w="28575">
              <a:solidFill>
                <a:schemeClr val="bg1">
                  <a:lumMod val="50000"/>
                </a:schemeClr>
              </a:solidFill>
            </a:ln>
          </c:spPr>
          <c:marker>
            <c:symbol val="diamond"/>
            <c:size val="7"/>
            <c:spPr>
              <a:solidFill>
                <a:schemeClr val="tx1">
                  <a:lumMod val="65000"/>
                  <a:lumOff val="35000"/>
                </a:schemeClr>
              </a:solidFill>
              <a:ln w="12700">
                <a:solidFill>
                  <a:schemeClr val="tx1">
                    <a:lumMod val="65000"/>
                    <a:lumOff val="35000"/>
                  </a:schemeClr>
                </a:solidFill>
              </a:ln>
            </c:spPr>
          </c:marker>
          <c:dPt>
            <c:idx val="1"/>
            <c:bubble3D val="0"/>
            <c:extLst>
              <c:ext xmlns:c16="http://schemas.microsoft.com/office/drawing/2014/chart" uri="{C3380CC4-5D6E-409C-BE32-E72D297353CC}">
                <c16:uniqueId val="{00000002-B92E-4218-8999-1B211A13B222}"/>
              </c:ext>
            </c:extLst>
          </c:dPt>
          <c:cat>
            <c:strRef>
              <c:f>'K3.4 Sociálna pomoc'!$F$37:$F$48</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'K3.4 Sociálna pomoc'!$G$37:$G$48</c:f>
              <c:numCache>
                <c:formatCode>#,##0</c:formatCode>
                <c:ptCount val="12"/>
                <c:pt idx="0">
                  <c:v>57071</c:v>
                </c:pt>
                <c:pt idx="1">
                  <c:v>57496</c:v>
                </c:pt>
                <c:pt idx="2">
                  <c:v>57894</c:v>
                </c:pt>
                <c:pt idx="3">
                  <c:v>57481</c:v>
                </c:pt>
                <c:pt idx="4">
                  <c:v>56946</c:v>
                </c:pt>
                <c:pt idx="5">
                  <c:v>56120</c:v>
                </c:pt>
                <c:pt idx="6">
                  <c:v>55385</c:v>
                </c:pt>
                <c:pt idx="7">
                  <c:v>54832</c:v>
                </c:pt>
                <c:pt idx="8">
                  <c:v>54304</c:v>
                </c:pt>
                <c:pt idx="9">
                  <c:v>54113</c:v>
                </c:pt>
                <c:pt idx="10">
                  <c:v>53747</c:v>
                </c:pt>
                <c:pt idx="11">
                  <c:v>54094</c:v>
                </c:pt>
              </c:numCache>
            </c:numRef>
          </c:val>
          <c:smooth val="0"/>
          <c:extLst>
            <c:ext xmlns:c16="http://schemas.microsoft.com/office/drawing/2014/chart" uri="{C3380CC4-5D6E-409C-BE32-E72D297353CC}">
              <c16:uniqueId val="{00000000-574E-4FD8-BF9E-5759F9067377}"/>
            </c:ext>
          </c:extLst>
        </c:ser>
        <c:ser>
          <c:idx val="1"/>
          <c:order val="1"/>
          <c:tx>
            <c:strRef>
              <c:f>'K3.4 Sociálna pomoc'!$H$36</c:f>
              <c:strCache>
                <c:ptCount val="1"/>
                <c:pt idx="0">
                  <c:v>2024 s odídencami z  UA</c:v>
                </c:pt>
              </c:strCache>
            </c:strRef>
          </c:tx>
          <c:spPr>
            <a:ln w="25400" cmpd="sng">
              <a:solidFill>
                <a:srgbClr val="E02C64"/>
              </a:solidFill>
              <a:prstDash val="dash"/>
            </a:ln>
          </c:spPr>
          <c:marker>
            <c:spPr>
              <a:solidFill>
                <a:srgbClr val="B7194B"/>
              </a:solidFill>
              <a:ln>
                <a:solidFill>
                  <a:srgbClr val="B7194B"/>
                </a:solidFill>
              </a:ln>
            </c:spPr>
          </c:marker>
          <c:cat>
            <c:strRef>
              <c:f>'K3.4 Sociálna pomoc'!$F$37:$F$48</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'K3.4 Sociálna pomoc'!$H$37:$H$48</c:f>
              <c:numCache>
                <c:formatCode>#,##0</c:formatCode>
                <c:ptCount val="12"/>
                <c:pt idx="0">
                  <c:v>63996</c:v>
                </c:pt>
                <c:pt idx="1">
                  <c:v>64024</c:v>
                </c:pt>
                <c:pt idx="2">
                  <c:v>64577</c:v>
                </c:pt>
                <c:pt idx="3">
                  <c:v>64015</c:v>
                </c:pt>
                <c:pt idx="4">
                  <c:v>63204</c:v>
                </c:pt>
                <c:pt idx="5">
                  <c:v>62269</c:v>
                </c:pt>
                <c:pt idx="6">
                  <c:v>61440</c:v>
                </c:pt>
                <c:pt idx="7">
                  <c:v>60717</c:v>
                </c:pt>
                <c:pt idx="8">
                  <c:v>60194</c:v>
                </c:pt>
                <c:pt idx="9">
                  <c:v>59700</c:v>
                </c:pt>
                <c:pt idx="10">
                  <c:v>59186</c:v>
                </c:pt>
                <c:pt idx="11">
                  <c:v>59502</c:v>
                </c:pt>
              </c:numCache>
            </c:numRef>
          </c:val>
          <c:smooth val="0"/>
          <c:extLst>
            <c:ext xmlns:c16="http://schemas.microsoft.com/office/drawing/2014/chart" uri="{C3380CC4-5D6E-409C-BE32-E72D297353CC}">
              <c16:uniqueId val="{00000001-574E-4FD8-BF9E-5759F9067377}"/>
            </c:ext>
          </c:extLst>
        </c:ser>
        <c:ser>
          <c:idx val="2"/>
          <c:order val="2"/>
          <c:tx>
            <c:strRef>
              <c:f>'K3.4 Sociálna pomoc'!$I$36</c:f>
              <c:strCache>
                <c:ptCount val="1"/>
                <c:pt idx="0">
                  <c:v>2025 bez odídencov z UA</c:v>
                </c:pt>
              </c:strCache>
            </c:strRef>
          </c:tx>
          <c:spPr>
            <a:ln w="25400">
              <a:solidFill>
                <a:srgbClr val="2F5597"/>
              </a:solidFill>
            </a:ln>
          </c:spPr>
          <c:marker>
            <c:symbol val="circle"/>
            <c:size val="7"/>
            <c:spPr>
              <a:solidFill>
                <a:srgbClr val="2F5597"/>
              </a:solidFill>
              <a:ln>
                <a:solidFill>
                  <a:srgbClr val="2F5597"/>
                </a:solidFill>
              </a:ln>
            </c:spPr>
          </c:marker>
          <c:cat>
            <c:strRef>
              <c:f>'K3.4 Sociálna pomoc'!$F$37:$F$48</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'K3.4 Sociálna pomoc'!$I$37:$I$48</c:f>
              <c:numCache>
                <c:formatCode>#,##0</c:formatCode>
                <c:ptCount val="12"/>
                <c:pt idx="0">
                  <c:v>54012</c:v>
                </c:pt>
                <c:pt idx="1">
                  <c:v>54469</c:v>
                </c:pt>
                <c:pt idx="2">
                  <c:v>54802</c:v>
                </c:pt>
                <c:pt idx="3">
                  <c:v>54721</c:v>
                </c:pt>
                <c:pt idx="4">
                  <c:v>54177</c:v>
                </c:pt>
                <c:pt idx="5">
                  <c:v>53750</c:v>
                </c:pt>
                <c:pt idx="6">
                  <c:v>53466</c:v>
                </c:pt>
                <c:pt idx="7">
                  <c:v>53065</c:v>
                </c:pt>
                <c:pt idx="8">
                  <c:v>52889</c:v>
                </c:pt>
                <c:pt idx="9">
                  <c:v>52734</c:v>
                </c:pt>
                <c:pt idx="10">
                  <c:v>53111</c:v>
                </c:pt>
                <c:pt idx="11">
                  <c:v>53795</c:v>
                </c:pt>
              </c:numCache>
            </c:numRef>
          </c:val>
          <c:smooth val="0"/>
          <c:extLst>
            <c:ext xmlns:c16="http://schemas.microsoft.com/office/drawing/2014/chart" uri="{C3380CC4-5D6E-409C-BE32-E72D297353CC}">
              <c16:uniqueId val="{00000001-B92E-4218-8999-1B211A13B222}"/>
            </c:ext>
          </c:extLst>
        </c:ser>
        <c:ser>
          <c:idx val="3"/>
          <c:order val="3"/>
          <c:tx>
            <c:strRef>
              <c:f>'K3.4 Sociálna pomoc'!$J$36</c:f>
              <c:strCache>
                <c:ptCount val="1"/>
                <c:pt idx="0">
                  <c:v>2025 s odídencami z  UA</c:v>
                </c:pt>
              </c:strCache>
            </c:strRef>
          </c:tx>
          <c:spPr>
            <a:ln w="22225">
              <a:solidFill>
                <a:srgbClr val="FAACBF"/>
              </a:solidFill>
            </a:ln>
          </c:spPr>
          <c:marker>
            <c:symbol val="triangle"/>
            <c:size val="5"/>
            <c:spPr>
              <a:solidFill>
                <a:srgbClr val="FAACBF"/>
              </a:solidFill>
              <a:ln w="28575">
                <a:solidFill>
                  <a:srgbClr val="FAACBF"/>
                </a:solidFill>
                <a:miter lim="800000"/>
              </a:ln>
            </c:spPr>
          </c:marker>
          <c:cat>
            <c:strRef>
              <c:f>'K3.4 Sociálna pomoc'!$F$37:$F$48</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'K3.4 Sociálna pomoc'!$J$37:$J$48</c:f>
              <c:numCache>
                <c:formatCode>#,##0</c:formatCode>
                <c:ptCount val="12"/>
                <c:pt idx="0">
                  <c:v>59016</c:v>
                </c:pt>
                <c:pt idx="1">
                  <c:v>59164</c:v>
                </c:pt>
                <c:pt idx="2">
                  <c:v>59502</c:v>
                </c:pt>
                <c:pt idx="3">
                  <c:v>59329</c:v>
                </c:pt>
                <c:pt idx="4">
                  <c:v>58433</c:v>
                </c:pt>
                <c:pt idx="5">
                  <c:v>58013</c:v>
                </c:pt>
                <c:pt idx="6">
                  <c:v>57696</c:v>
                </c:pt>
                <c:pt idx="7">
                  <c:v>57228</c:v>
                </c:pt>
                <c:pt idx="8">
                  <c:v>57040</c:v>
                </c:pt>
                <c:pt idx="9">
                  <c:v>56832</c:v>
                </c:pt>
                <c:pt idx="10">
                  <c:v>57130</c:v>
                </c:pt>
                <c:pt idx="11">
                  <c:v>57677</c:v>
                </c:pt>
              </c:numCache>
            </c:numRef>
          </c:val>
          <c:smooth val="0"/>
          <c:extLst>
            <c:ext xmlns:c16="http://schemas.microsoft.com/office/drawing/2014/chart" uri="{C3380CC4-5D6E-409C-BE32-E72D297353CC}">
              <c16:uniqueId val="{00000001-E465-4076-901B-EC39344C2894}"/>
            </c:ext>
          </c:extLst>
        </c:ser>
        <c:dLbls>
          <c:showLegendKey val="0"/>
          <c:showVal val="0"/>
          <c:showCatName val="0"/>
          <c:showSerName val="0"/>
          <c:showPercent val="0"/>
          <c:showBubbleSize val="0"/>
        </c:dLbls>
        <c:marker val="1"/>
        <c:smooth val="0"/>
        <c:axId val="179595408"/>
        <c:axId val="179595792"/>
      </c:lineChart>
      <c:catAx>
        <c:axId val="179595408"/>
        <c:scaling>
          <c:orientation val="minMax"/>
        </c:scaling>
        <c:delete val="0"/>
        <c:axPos val="b"/>
        <c:numFmt formatCode="General" sourceLinked="1"/>
        <c:majorTickMark val="out"/>
        <c:minorTickMark val="none"/>
        <c:tickLblPos val="nextTo"/>
        <c:txPr>
          <a:bodyPr rot="-1380000"/>
          <a:lstStyle/>
          <a:p>
            <a:pPr>
              <a:defRPr/>
            </a:pPr>
            <a:endParaRPr lang="sk-SK"/>
          </a:p>
        </c:txPr>
        <c:crossAx val="179595792"/>
        <c:crosses val="autoZero"/>
        <c:auto val="1"/>
        <c:lblAlgn val="ctr"/>
        <c:lblOffset val="100"/>
        <c:noMultiLvlLbl val="0"/>
      </c:catAx>
      <c:valAx>
        <c:axId val="179595792"/>
        <c:scaling>
          <c:orientation val="minMax"/>
          <c:min val="52000"/>
        </c:scaling>
        <c:delete val="0"/>
        <c:axPos val="l"/>
        <c:majorGridlines/>
        <c:numFmt formatCode="#,##0" sourceLinked="0"/>
        <c:majorTickMark val="out"/>
        <c:minorTickMark val="none"/>
        <c:tickLblPos val="nextTo"/>
        <c:crossAx val="179595408"/>
        <c:crosses val="autoZero"/>
        <c:crossBetween val="between"/>
      </c:valAx>
    </c:plotArea>
    <c:legend>
      <c:legendPos val="l"/>
      <c:layout>
        <c:manualLayout>
          <c:xMode val="edge"/>
          <c:yMode val="edge"/>
          <c:x val="0.61078649373286453"/>
          <c:y val="9.3895154589849767E-4"/>
          <c:w val="0.33769371833901241"/>
          <c:h val="0.35856631485068263"/>
        </c:manualLayout>
      </c:layout>
      <c:overlay val="1"/>
    </c:legend>
    <c:plotVisOnly val="1"/>
    <c:dispBlanksAs val="gap"/>
    <c:showDLblsOverMax val="0"/>
  </c:chart>
  <c:spPr>
    <a:ln>
      <a:noFill/>
    </a:ln>
  </c:spPr>
  <c:txPr>
    <a:bodyPr/>
    <a:lstStyle/>
    <a:p>
      <a:pPr>
        <a:defRPr sz="1100" baseline="0">
          <a:latin typeface="Arial Narrow" panose="020B0606020202030204" pitchFamily="34" charset="0"/>
        </a:defRPr>
      </a:pPr>
      <a:endParaRPr lang="sk-S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pieChart>
        <c:varyColors val="1"/>
        <c:ser>
          <c:idx val="0"/>
          <c:order val="0"/>
          <c:spPr>
            <a:ln>
              <a:solidFill>
                <a:srgbClr val="B7194B"/>
              </a:solidFill>
            </a:ln>
          </c:spPr>
          <c:dPt>
            <c:idx val="0"/>
            <c:bubble3D val="0"/>
            <c:spPr>
              <a:pattFill prst="wdUpDiag">
                <a:fgClr>
                  <a:srgbClr val="E85E89"/>
                </a:fgClr>
                <a:bgClr>
                  <a:schemeClr val="bg1"/>
                </a:bgClr>
              </a:pattFill>
              <a:ln w="12700">
                <a:solidFill>
                  <a:srgbClr val="B7194B"/>
                </a:solidFill>
              </a:ln>
              <a:effectLst/>
            </c:spPr>
            <c:extLst>
              <c:ext xmlns:c16="http://schemas.microsoft.com/office/drawing/2014/chart" uri="{C3380CC4-5D6E-409C-BE32-E72D297353CC}">
                <c16:uniqueId val="{00000001-634C-4CA4-ADA9-498F110ED439}"/>
              </c:ext>
            </c:extLst>
          </c:dPt>
          <c:dPt>
            <c:idx val="1"/>
            <c:bubble3D val="0"/>
            <c:spPr>
              <a:solidFill>
                <a:srgbClr val="B7194B"/>
              </a:solidFill>
              <a:ln w="19050">
                <a:solidFill>
                  <a:srgbClr val="B7194B"/>
                </a:solidFill>
              </a:ln>
              <a:effectLst/>
            </c:spPr>
            <c:extLst>
              <c:ext xmlns:c16="http://schemas.microsoft.com/office/drawing/2014/chart" uri="{C3380CC4-5D6E-409C-BE32-E72D297353CC}">
                <c16:uniqueId val="{00000003-634C-4CA4-ADA9-498F110ED439}"/>
              </c:ext>
            </c:extLst>
          </c:dPt>
          <c:dPt>
            <c:idx val="2"/>
            <c:bubble3D val="0"/>
            <c:spPr>
              <a:solidFill>
                <a:schemeClr val="bg1">
                  <a:lumMod val="65000"/>
                </a:schemeClr>
              </a:solidFill>
              <a:ln w="19050">
                <a:solidFill>
                  <a:schemeClr val="bg1">
                    <a:lumMod val="65000"/>
                  </a:schemeClr>
                </a:solidFill>
              </a:ln>
              <a:effectLst/>
            </c:spPr>
            <c:extLst>
              <c:ext xmlns:c16="http://schemas.microsoft.com/office/drawing/2014/chart" uri="{C3380CC4-5D6E-409C-BE32-E72D297353CC}">
                <c16:uniqueId val="{00000005-634C-4CA4-ADA9-498F110ED439}"/>
              </c:ext>
            </c:extLst>
          </c:dPt>
          <c:dPt>
            <c:idx val="3"/>
            <c:bubble3D val="0"/>
            <c:spPr>
              <a:pattFill prst="lgCheck">
                <a:fgClr>
                  <a:srgbClr val="E85E89"/>
                </a:fgClr>
                <a:bgClr>
                  <a:schemeClr val="bg1"/>
                </a:bgClr>
              </a:pattFill>
              <a:ln w="12700">
                <a:solidFill>
                  <a:srgbClr val="B7194B"/>
                </a:solidFill>
              </a:ln>
              <a:effectLst/>
            </c:spPr>
            <c:extLst>
              <c:ext xmlns:c16="http://schemas.microsoft.com/office/drawing/2014/chart" uri="{C3380CC4-5D6E-409C-BE32-E72D297353CC}">
                <c16:uniqueId val="{00000007-634C-4CA4-ADA9-498F110ED439}"/>
              </c:ext>
            </c:extLst>
          </c:dPt>
          <c:dPt>
            <c:idx val="4"/>
            <c:bubble3D val="0"/>
            <c:spPr>
              <a:pattFill prst="pct90">
                <a:fgClr>
                  <a:schemeClr val="tx1">
                    <a:lumMod val="65000"/>
                    <a:lumOff val="35000"/>
                  </a:schemeClr>
                </a:fgClr>
                <a:bgClr>
                  <a:schemeClr val="bg1"/>
                </a:bgClr>
              </a:pattFill>
              <a:ln w="12700">
                <a:solidFill>
                  <a:srgbClr val="B7194B"/>
                </a:solidFill>
              </a:ln>
              <a:effectLst/>
            </c:spPr>
            <c:extLst>
              <c:ext xmlns:c16="http://schemas.microsoft.com/office/drawing/2014/chart" uri="{C3380CC4-5D6E-409C-BE32-E72D297353CC}">
                <c16:uniqueId val="{00000009-634C-4CA4-ADA9-498F110ED439}"/>
              </c:ext>
            </c:extLst>
          </c:dPt>
          <c:dPt>
            <c:idx val="5"/>
            <c:bubble3D val="0"/>
            <c:spPr>
              <a:solidFill>
                <a:srgbClr val="E85E89"/>
              </a:solidFill>
              <a:ln w="19050">
                <a:solidFill>
                  <a:srgbClr val="E85E89"/>
                </a:solidFill>
              </a:ln>
              <a:effectLst/>
            </c:spPr>
            <c:extLst>
              <c:ext xmlns:c16="http://schemas.microsoft.com/office/drawing/2014/chart" uri="{C3380CC4-5D6E-409C-BE32-E72D297353CC}">
                <c16:uniqueId val="{0000000B-634C-4CA4-ADA9-498F110ED439}"/>
              </c:ext>
            </c:extLst>
          </c:dPt>
          <c:dLbls>
            <c:dLbl>
              <c:idx val="0"/>
              <c:layout>
                <c:manualLayout>
                  <c:x val="4.958494915520828E-2"/>
                  <c:y val="-9.6410817683216035E-2"/>
                </c:manualLayout>
              </c:layout>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634C-4CA4-ADA9-498F110ED439}"/>
                </c:ext>
              </c:extLst>
            </c:dLbl>
            <c:dLbl>
              <c:idx val="1"/>
              <c:layout>
                <c:manualLayout>
                  <c:x val="1.8440770423443616E-2"/>
                  <c:y val="7.6390933682243506E-2"/>
                </c:manualLayout>
              </c:layout>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3-634C-4CA4-ADA9-498F110ED439}"/>
                </c:ext>
              </c:extLst>
            </c:dLbl>
            <c:dLbl>
              <c:idx val="2"/>
              <c:layout>
                <c:manualLayout>
                  <c:x val="-6.3675399460484061E-2"/>
                  <c:y val="-3.6376635086783956E-3"/>
                </c:manualLayout>
              </c:layout>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5-634C-4CA4-ADA9-498F110ED439}"/>
                </c:ext>
              </c:extLst>
            </c:dLbl>
            <c:dLbl>
              <c:idx val="3"/>
              <c:layout>
                <c:manualLayout>
                  <c:x val="-9.4047929159562615E-2"/>
                  <c:y val="-7.275327017356524E-2"/>
                </c:manualLayout>
              </c:layout>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7-634C-4CA4-ADA9-498F110ED439}"/>
                </c:ext>
              </c:extLst>
            </c:dLbl>
            <c:dLbl>
              <c:idx val="4"/>
              <c:layout>
                <c:manualLayout>
                  <c:x val="-9.4047929159562615E-2"/>
                  <c:y val="-3.6376635086782954E-3"/>
                </c:manualLayout>
              </c:layout>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9-634C-4CA4-ADA9-498F110ED439}"/>
                </c:ext>
              </c:extLst>
            </c:dLbl>
            <c:dLbl>
              <c:idx val="5"/>
              <c:layout>
                <c:manualLayout>
                  <c:x val="0.23419778437773436"/>
                  <c:y val="0"/>
                </c:manualLayout>
              </c:layout>
              <c:dLblPos val="bestFi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B-634C-4CA4-ADA9-498F110ED439}"/>
                </c:ext>
              </c:extLst>
            </c:dLbl>
            <c:numFmt formatCode="0.0%" sourceLinked="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outEnd"/>
            <c:showLegendKey val="0"/>
            <c:showVal val="0"/>
            <c:showCatName val="1"/>
            <c:showSerName val="0"/>
            <c:showPercent val="1"/>
            <c:showBubbleSize val="0"/>
            <c:showLeaderLines val="1"/>
            <c:leaderLines>
              <c:spPr>
                <a:ln w="9525" cap="flat" cmpd="sng" algn="ctr">
                  <a:solidFill>
                    <a:schemeClr val="tx1"/>
                  </a:solidFill>
                  <a:round/>
                </a:ln>
                <a:effectLst/>
              </c:spPr>
            </c:leaderLines>
            <c:extLst>
              <c:ext xmlns:c15="http://schemas.microsoft.com/office/drawing/2012/chart" uri="{CE6537A1-D6FC-4f65-9D91-7224C49458BB}"/>
            </c:extLst>
          </c:dLbls>
          <c:cat>
            <c:strRef>
              <c:f>'K3.4 Sociálna pomoc'!$G$61:$L$61</c:f>
              <c:strCache>
                <c:ptCount val="6"/>
                <c:pt idx="0">
                  <c:v>jednotlivec bez detí</c:v>
                </c:pt>
                <c:pt idx="1">
                  <c:v>jednotlivec s 1-4 deťmi</c:v>
                </c:pt>
                <c:pt idx="2">
                  <c:v>jednotlivec s 5 a viac deťmi</c:v>
                </c:pt>
                <c:pt idx="3">
                  <c:v>dvojica bez detí</c:v>
                </c:pt>
                <c:pt idx="4">
                  <c:v>dvojica s 1-4 deťmi</c:v>
                </c:pt>
                <c:pt idx="5">
                  <c:v>dvojica s 5 a viac deťmi</c:v>
                </c:pt>
              </c:strCache>
            </c:strRef>
          </c:cat>
          <c:val>
            <c:numRef>
              <c:f>'K3.4 Sociálna pomoc'!$G$74:$L$74</c:f>
              <c:numCache>
                <c:formatCode>#,##0</c:formatCode>
                <c:ptCount val="6"/>
                <c:pt idx="0">
                  <c:v>33853.083333333336</c:v>
                </c:pt>
                <c:pt idx="1">
                  <c:v>7431.333333333333</c:v>
                </c:pt>
                <c:pt idx="2">
                  <c:v>254.25</c:v>
                </c:pt>
                <c:pt idx="3">
                  <c:v>4544.583333333333</c:v>
                </c:pt>
                <c:pt idx="4">
                  <c:v>10063.25</c:v>
                </c:pt>
                <c:pt idx="5">
                  <c:v>1941.8333333333333</c:v>
                </c:pt>
              </c:numCache>
            </c:numRef>
          </c:val>
          <c:extLst>
            <c:ext xmlns:c16="http://schemas.microsoft.com/office/drawing/2014/chart" uri="{C3380CC4-5D6E-409C-BE32-E72D297353CC}">
              <c16:uniqueId val="{0000000C-634C-4CA4-ADA9-498F110ED439}"/>
            </c:ext>
          </c:extLst>
        </c:ser>
        <c:dLbls>
          <c:dLblPos val="outEnd"/>
          <c:showLegendKey val="0"/>
          <c:showVal val="0"/>
          <c:showCatName val="0"/>
          <c:showSerName val="0"/>
          <c:showPercent val="1"/>
          <c:showBubbleSize val="0"/>
          <c:showLeaderLines val="1"/>
        </c:dLbls>
        <c:firstSliceAng val="0"/>
      </c:pieChart>
      <c:spPr>
        <a:noFill/>
        <a:ln>
          <a:noFill/>
        </a:ln>
        <a:effectLst/>
      </c:spPr>
    </c:plotArea>
    <c:plotVisOnly val="1"/>
    <c:dispBlanksAs val="zero"/>
    <c:showDLblsOverMax val="0"/>
  </c:chart>
  <c:spPr>
    <a:solidFill>
      <a:schemeClr val="bg1"/>
    </a:solidFill>
    <a:ln w="9525" cap="flat" cmpd="sng" algn="ctr">
      <a:noFill/>
      <a:round/>
    </a:ln>
    <a:effectLst/>
  </c:spPr>
  <c:txPr>
    <a:bodyPr/>
    <a:lstStyle/>
    <a:p>
      <a:pPr>
        <a:defRPr sz="1100">
          <a:solidFill>
            <a:sysClr val="windowText" lastClr="000000"/>
          </a:solidFill>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'K3.4 Sociálna pomoc'!$G$81:$I$81</c:f>
              <c:strCache>
                <c:ptCount val="1"/>
                <c:pt idx="0">
                  <c:v>2024</c:v>
                </c:pt>
              </c:strCache>
            </c:strRef>
          </c:tx>
          <c:spPr>
            <a:pattFill prst="pct90">
              <a:fgClr>
                <a:schemeClr val="bg1">
                  <a:lumMod val="50000"/>
                </a:schemeClr>
              </a:fgClr>
              <a:bgClr>
                <a:schemeClr val="bg1"/>
              </a:bgClr>
            </a:pattFill>
            <a:ln>
              <a:solidFill>
                <a:schemeClr val="bg1">
                  <a:lumMod val="50000"/>
                </a:schemeClr>
              </a:solidFill>
            </a:ln>
            <a:effectLst/>
          </c:spPr>
          <c:invertIfNegative val="0"/>
          <c:cat>
            <c:strRef>
              <c:f>'K3.4 Sociálna pomoc'!$F$83:$F$90</c:f>
              <c:strCache>
                <c:ptCount val="8"/>
                <c:pt idx="0">
                  <c:v>BA</c:v>
                </c:pt>
                <c:pt idx="1">
                  <c:v>TT</c:v>
                </c:pt>
                <c:pt idx="2">
                  <c:v>TN</c:v>
                </c:pt>
                <c:pt idx="3">
                  <c:v>NR</c:v>
                </c:pt>
                <c:pt idx="4">
                  <c:v>ZA</c:v>
                </c:pt>
                <c:pt idx="5">
                  <c:v>BB</c:v>
                </c:pt>
                <c:pt idx="6">
                  <c:v>PO</c:v>
                </c:pt>
                <c:pt idx="7">
                  <c:v>KE</c:v>
                </c:pt>
              </c:strCache>
            </c:strRef>
          </c:cat>
          <c:val>
            <c:numRef>
              <c:f>'K3.4 Sociálna pomoc'!$I$83:$I$90</c:f>
              <c:numCache>
                <c:formatCode>0.0%</c:formatCode>
                <c:ptCount val="8"/>
                <c:pt idx="0">
                  <c:v>2.6290595272853196E-3</c:v>
                </c:pt>
                <c:pt idx="1">
                  <c:v>5.9003357483654352E-3</c:v>
                </c:pt>
                <c:pt idx="2">
                  <c:v>4.735029315454089E-3</c:v>
                </c:pt>
                <c:pt idx="3">
                  <c:v>1.2185997596153846E-2</c:v>
                </c:pt>
                <c:pt idx="4">
                  <c:v>6.8827498349276961E-3</c:v>
                </c:pt>
                <c:pt idx="5">
                  <c:v>4.0990044573605354E-2</c:v>
                </c:pt>
                <c:pt idx="6">
                  <c:v>4.4377339483066831E-2</c:v>
                </c:pt>
                <c:pt idx="7">
                  <c:v>4.4067853194469944E-2</c:v>
                </c:pt>
              </c:numCache>
            </c:numRef>
          </c:val>
          <c:extLst>
            <c:ext xmlns:c16="http://schemas.microsoft.com/office/drawing/2014/chart" uri="{C3380CC4-5D6E-409C-BE32-E72D297353CC}">
              <c16:uniqueId val="{00000000-0D5E-4A61-B3B9-052C5797BD9A}"/>
            </c:ext>
          </c:extLst>
        </c:ser>
        <c:ser>
          <c:idx val="1"/>
          <c:order val="1"/>
          <c:tx>
            <c:strRef>
              <c:f>'K3.4 Sociálna pomoc'!$J$81:$L$81</c:f>
              <c:strCache>
                <c:ptCount val="1"/>
                <c:pt idx="0">
                  <c:v>2025</c:v>
                </c:pt>
              </c:strCache>
            </c:strRef>
          </c:tx>
          <c:spPr>
            <a:solidFill>
              <a:srgbClr val="B7194A"/>
            </a:solidFill>
            <a:ln>
              <a:noFill/>
            </a:ln>
            <a:effectLst/>
          </c:spPr>
          <c:invertIfNegative val="0"/>
          <c:cat>
            <c:strRef>
              <c:f>'K3.4 Sociálna pomoc'!$F$83:$F$90</c:f>
              <c:strCache>
                <c:ptCount val="8"/>
                <c:pt idx="0">
                  <c:v>BA</c:v>
                </c:pt>
                <c:pt idx="1">
                  <c:v>TT</c:v>
                </c:pt>
                <c:pt idx="2">
                  <c:v>TN</c:v>
                </c:pt>
                <c:pt idx="3">
                  <c:v>NR</c:v>
                </c:pt>
                <c:pt idx="4">
                  <c:v>ZA</c:v>
                </c:pt>
                <c:pt idx="5">
                  <c:v>BB</c:v>
                </c:pt>
                <c:pt idx="6">
                  <c:v>PO</c:v>
                </c:pt>
                <c:pt idx="7">
                  <c:v>KE</c:v>
                </c:pt>
              </c:strCache>
            </c:strRef>
          </c:cat>
          <c:val>
            <c:numRef>
              <c:f>'K3.4 Sociálna pomoc'!$L$83:$L$90</c:f>
              <c:numCache>
                <c:formatCode>0.0%</c:formatCode>
                <c:ptCount val="8"/>
                <c:pt idx="0">
                  <c:v>2.4363368418206278E-3</c:v>
                </c:pt>
                <c:pt idx="1">
                  <c:v>5.5070013546445204E-3</c:v>
                </c:pt>
                <c:pt idx="2">
                  <c:v>4.7054766272736324E-3</c:v>
                </c:pt>
                <c:pt idx="3">
                  <c:v>1.2545411974410683E-2</c:v>
                </c:pt>
                <c:pt idx="4">
                  <c:v>6.6107367836419706E-3</c:v>
                </c:pt>
                <c:pt idx="5">
                  <c:v>4.0811019436091646E-2</c:v>
                </c:pt>
                <c:pt idx="6">
                  <c:v>4.4298367435114033E-2</c:v>
                </c:pt>
                <c:pt idx="7">
                  <c:v>4.3479322769441588E-2</c:v>
                </c:pt>
              </c:numCache>
            </c:numRef>
          </c:val>
          <c:extLst>
            <c:ext xmlns:c16="http://schemas.microsoft.com/office/drawing/2014/chart" uri="{C3380CC4-5D6E-409C-BE32-E72D297353CC}">
              <c16:uniqueId val="{00000001-0D5E-4A61-B3B9-052C5797BD9A}"/>
            </c:ext>
          </c:extLst>
        </c:ser>
        <c:dLbls>
          <c:showLegendKey val="0"/>
          <c:showVal val="0"/>
          <c:showCatName val="0"/>
          <c:showSerName val="0"/>
          <c:showPercent val="0"/>
          <c:showBubbleSize val="0"/>
        </c:dLbls>
        <c:gapWidth val="150"/>
        <c:axId val="179427584"/>
        <c:axId val="179427976"/>
      </c:barChart>
      <c:catAx>
        <c:axId val="17942758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crossAx val="179427976"/>
        <c:crosses val="autoZero"/>
        <c:auto val="1"/>
        <c:lblAlgn val="ctr"/>
        <c:lblOffset val="100"/>
        <c:noMultiLvlLbl val="0"/>
      </c:catAx>
      <c:valAx>
        <c:axId val="179427976"/>
        <c:scaling>
          <c:orientation val="minMax"/>
        </c:scaling>
        <c:delete val="0"/>
        <c:axPos val="l"/>
        <c:majorGridlines>
          <c:spPr>
            <a:ln w="3175" cap="flat" cmpd="sng" algn="ctr">
              <a:solidFill>
                <a:schemeClr val="bg1">
                  <a:lumMod val="6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crossAx val="17942758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100">
          <a:latin typeface="Arial Narrow" panose="020B0606020202030204" pitchFamily="34" charset="0"/>
        </a:defRPr>
      </a:pPr>
      <a:endParaRPr lang="sk-S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7610091574840024E-2"/>
          <c:y val="5.4385005362637899E-2"/>
          <c:w val="0.89030943780166139"/>
          <c:h val="0.70649397904680833"/>
        </c:manualLayout>
      </c:layout>
      <c:barChart>
        <c:barDir val="col"/>
        <c:grouping val="clustered"/>
        <c:varyColors val="0"/>
        <c:ser>
          <c:idx val="0"/>
          <c:order val="0"/>
          <c:tx>
            <c:strRef>
              <c:f>'K3.4 Sociálna pomoc'!$G$98</c:f>
              <c:strCache>
                <c:ptCount val="1"/>
                <c:pt idx="0">
                  <c:v>muži</c:v>
                </c:pt>
              </c:strCache>
            </c:strRef>
          </c:tx>
          <c:spPr>
            <a:solidFill>
              <a:srgbClr val="B7194B"/>
            </a:solidFill>
            <a:ln>
              <a:solidFill>
                <a:srgbClr val="800000"/>
              </a:solidFill>
            </a:ln>
          </c:spPr>
          <c:invertIfNegative val="0"/>
          <c:cat>
            <c:strRef>
              <c:f>'K3.4 Sociálna pomoc'!$F$99:$F$111</c:f>
              <c:strCache>
                <c:ptCount val="13"/>
                <c:pt idx="0">
                  <c:v>0 - 4</c:v>
                </c:pt>
                <c:pt idx="1">
                  <c:v>5 - 9 </c:v>
                </c:pt>
                <c:pt idx="2">
                  <c:v>10 - 14</c:v>
                </c:pt>
                <c:pt idx="3">
                  <c:v>15 - 19</c:v>
                </c:pt>
                <c:pt idx="4">
                  <c:v>20 - 24</c:v>
                </c:pt>
                <c:pt idx="5">
                  <c:v>25 - 29</c:v>
                </c:pt>
                <c:pt idx="6">
                  <c:v>30 - 34</c:v>
                </c:pt>
                <c:pt idx="7">
                  <c:v>35 - 39</c:v>
                </c:pt>
                <c:pt idx="8">
                  <c:v>40 - 44</c:v>
                </c:pt>
                <c:pt idx="9">
                  <c:v>45 - 49</c:v>
                </c:pt>
                <c:pt idx="10">
                  <c:v>50 - 54</c:v>
                </c:pt>
                <c:pt idx="11">
                  <c:v>55 - 59</c:v>
                </c:pt>
                <c:pt idx="12">
                  <c:v>60 a viac</c:v>
                </c:pt>
              </c:strCache>
            </c:strRef>
          </c:cat>
          <c:val>
            <c:numRef>
              <c:f>'K3.4 Sociálna pomoc'!$G$99:$G$111</c:f>
              <c:numCache>
                <c:formatCode>#,##0</c:formatCode>
                <c:ptCount val="13"/>
                <c:pt idx="0">
                  <c:v>1765.9166666666667</c:v>
                </c:pt>
                <c:pt idx="1">
                  <c:v>6061.916666666667</c:v>
                </c:pt>
                <c:pt idx="2">
                  <c:v>7631.833333333333</c:v>
                </c:pt>
                <c:pt idx="3">
                  <c:v>7308.083333333333</c:v>
                </c:pt>
                <c:pt idx="4">
                  <c:v>2733</c:v>
                </c:pt>
                <c:pt idx="5">
                  <c:v>2449.8333333333335</c:v>
                </c:pt>
                <c:pt idx="6">
                  <c:v>3330.5833333333335</c:v>
                </c:pt>
                <c:pt idx="7">
                  <c:v>4174.666666666667</c:v>
                </c:pt>
                <c:pt idx="8">
                  <c:v>4810.5</c:v>
                </c:pt>
                <c:pt idx="9">
                  <c:v>5211.666666666667</c:v>
                </c:pt>
                <c:pt idx="10">
                  <c:v>5301.75</c:v>
                </c:pt>
                <c:pt idx="11">
                  <c:v>5146.583333333333</c:v>
                </c:pt>
                <c:pt idx="12">
                  <c:v>5897.333333333333</c:v>
                </c:pt>
              </c:numCache>
            </c:numRef>
          </c:val>
          <c:extLst>
            <c:ext xmlns:c16="http://schemas.microsoft.com/office/drawing/2014/chart" uri="{C3380CC4-5D6E-409C-BE32-E72D297353CC}">
              <c16:uniqueId val="{00000000-CEEC-4125-9D39-E9B4B7E934FA}"/>
            </c:ext>
          </c:extLst>
        </c:ser>
        <c:ser>
          <c:idx val="1"/>
          <c:order val="1"/>
          <c:tx>
            <c:strRef>
              <c:f>'K3.4 Sociálna pomoc'!$H$98</c:f>
              <c:strCache>
                <c:ptCount val="1"/>
                <c:pt idx="0">
                  <c:v>ženy</c:v>
                </c:pt>
              </c:strCache>
            </c:strRef>
          </c:tx>
          <c:spPr>
            <a:pattFill prst="wdDnDiag">
              <a:fgClr>
                <a:schemeClr val="tx1">
                  <a:lumMod val="65000"/>
                  <a:lumOff val="35000"/>
                </a:schemeClr>
              </a:fgClr>
              <a:bgClr>
                <a:schemeClr val="bg1"/>
              </a:bgClr>
            </a:pattFill>
            <a:ln>
              <a:solidFill>
                <a:schemeClr val="tx1">
                  <a:lumMod val="50000"/>
                  <a:lumOff val="50000"/>
                </a:schemeClr>
              </a:solidFill>
            </a:ln>
          </c:spPr>
          <c:invertIfNegative val="0"/>
          <c:cat>
            <c:strRef>
              <c:f>'K3.4 Sociálna pomoc'!$F$99:$F$111</c:f>
              <c:strCache>
                <c:ptCount val="13"/>
                <c:pt idx="0">
                  <c:v>0 - 4</c:v>
                </c:pt>
                <c:pt idx="1">
                  <c:v>5 - 9 </c:v>
                </c:pt>
                <c:pt idx="2">
                  <c:v>10 - 14</c:v>
                </c:pt>
                <c:pt idx="3">
                  <c:v>15 - 19</c:v>
                </c:pt>
                <c:pt idx="4">
                  <c:v>20 - 24</c:v>
                </c:pt>
                <c:pt idx="5">
                  <c:v>25 - 29</c:v>
                </c:pt>
                <c:pt idx="6">
                  <c:v>30 - 34</c:v>
                </c:pt>
                <c:pt idx="7">
                  <c:v>35 - 39</c:v>
                </c:pt>
                <c:pt idx="8">
                  <c:v>40 - 44</c:v>
                </c:pt>
                <c:pt idx="9">
                  <c:v>45 - 49</c:v>
                </c:pt>
                <c:pt idx="10">
                  <c:v>50 - 54</c:v>
                </c:pt>
                <c:pt idx="11">
                  <c:v>55 - 59</c:v>
                </c:pt>
                <c:pt idx="12">
                  <c:v>60 a viac</c:v>
                </c:pt>
              </c:strCache>
            </c:strRef>
          </c:cat>
          <c:val>
            <c:numRef>
              <c:f>'K3.4 Sociálna pomoc'!$H$99:$H$111</c:f>
              <c:numCache>
                <c:formatCode>#,##0</c:formatCode>
                <c:ptCount val="13"/>
                <c:pt idx="0">
                  <c:v>1732.3333333333333</c:v>
                </c:pt>
                <c:pt idx="1">
                  <c:v>5931.333333333333</c:v>
                </c:pt>
                <c:pt idx="2">
                  <c:v>7381.916666666667</c:v>
                </c:pt>
                <c:pt idx="3">
                  <c:v>6307.416666666667</c:v>
                </c:pt>
                <c:pt idx="4">
                  <c:v>2488.4166666666665</c:v>
                </c:pt>
                <c:pt idx="5">
                  <c:v>3243.25</c:v>
                </c:pt>
                <c:pt idx="6">
                  <c:v>4079.8333333333335</c:v>
                </c:pt>
                <c:pt idx="7">
                  <c:v>4533.833333333333</c:v>
                </c:pt>
                <c:pt idx="8">
                  <c:v>4807.75</c:v>
                </c:pt>
                <c:pt idx="9">
                  <c:v>4846</c:v>
                </c:pt>
                <c:pt idx="10">
                  <c:v>4499.25</c:v>
                </c:pt>
                <c:pt idx="11">
                  <c:v>3999.1666666666665</c:v>
                </c:pt>
                <c:pt idx="12">
                  <c:v>6513.916666666667</c:v>
                </c:pt>
              </c:numCache>
            </c:numRef>
          </c:val>
          <c:extLst>
            <c:ext xmlns:c16="http://schemas.microsoft.com/office/drawing/2014/chart" uri="{C3380CC4-5D6E-409C-BE32-E72D297353CC}">
              <c16:uniqueId val="{00000001-CEEC-4125-9D39-E9B4B7E934FA}"/>
            </c:ext>
          </c:extLst>
        </c:ser>
        <c:dLbls>
          <c:showLegendKey val="0"/>
          <c:showVal val="0"/>
          <c:showCatName val="0"/>
          <c:showSerName val="0"/>
          <c:showPercent val="0"/>
          <c:showBubbleSize val="0"/>
        </c:dLbls>
        <c:gapWidth val="195"/>
        <c:overlap val="-26"/>
        <c:axId val="179425624"/>
        <c:axId val="179425232"/>
      </c:barChart>
      <c:catAx>
        <c:axId val="179425624"/>
        <c:scaling>
          <c:orientation val="minMax"/>
        </c:scaling>
        <c:delete val="0"/>
        <c:axPos val="b"/>
        <c:numFmt formatCode="General" sourceLinked="1"/>
        <c:majorTickMark val="out"/>
        <c:minorTickMark val="none"/>
        <c:tickLblPos val="nextTo"/>
        <c:txPr>
          <a:bodyPr rot="-5400000" vert="horz"/>
          <a:lstStyle/>
          <a:p>
            <a:pPr>
              <a:defRPr/>
            </a:pPr>
            <a:endParaRPr lang="sk-SK"/>
          </a:p>
        </c:txPr>
        <c:crossAx val="179425232"/>
        <c:crosses val="autoZero"/>
        <c:auto val="1"/>
        <c:lblAlgn val="ctr"/>
        <c:lblOffset val="100"/>
        <c:noMultiLvlLbl val="0"/>
      </c:catAx>
      <c:valAx>
        <c:axId val="179425232"/>
        <c:scaling>
          <c:orientation val="minMax"/>
          <c:max val="8000"/>
        </c:scaling>
        <c:delete val="0"/>
        <c:axPos val="l"/>
        <c:majorGridlines>
          <c:spPr>
            <a:ln>
              <a:solidFill>
                <a:schemeClr val="bg1">
                  <a:lumMod val="75000"/>
                </a:schemeClr>
              </a:solidFill>
            </a:ln>
          </c:spPr>
        </c:majorGridlines>
        <c:numFmt formatCode="#,##0" sourceLinked="0"/>
        <c:majorTickMark val="out"/>
        <c:minorTickMark val="none"/>
        <c:tickLblPos val="nextTo"/>
        <c:crossAx val="179425624"/>
        <c:crosses val="autoZero"/>
        <c:crossBetween val="between"/>
        <c:majorUnit val="1000"/>
      </c:valAx>
    </c:plotArea>
    <c:legend>
      <c:legendPos val="t"/>
      <c:layout>
        <c:manualLayout>
          <c:xMode val="edge"/>
          <c:yMode val="edge"/>
          <c:x val="0.80951625838436858"/>
          <c:y val="6.0185185185185147E-2"/>
          <c:w val="0.16337489063867017"/>
          <c:h val="7.8537839020122513E-2"/>
        </c:manualLayout>
      </c:layout>
      <c:overlay val="1"/>
    </c:legend>
    <c:plotVisOnly val="1"/>
    <c:dispBlanksAs val="gap"/>
    <c:showDLblsOverMax val="0"/>
  </c:chart>
  <c:spPr>
    <a:ln>
      <a:noFill/>
    </a:ln>
  </c:spPr>
  <c:txPr>
    <a:bodyPr/>
    <a:lstStyle/>
    <a:p>
      <a:pPr>
        <a:defRPr sz="1100" baseline="0">
          <a:latin typeface="Arial Narrow" panose="020B0606020202030204" pitchFamily="34" charset="0"/>
        </a:defRPr>
      </a:pPr>
      <a:endParaRPr lang="sk-S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rgbClr val="B7194A"/>
              </a:solidFill>
              <a:ln w="19050">
                <a:solidFill>
                  <a:srgbClr val="B7194A"/>
                </a:solidFill>
              </a:ln>
              <a:effectLst/>
            </c:spPr>
            <c:extLst>
              <c:ext xmlns:c16="http://schemas.microsoft.com/office/drawing/2014/chart" uri="{C3380CC4-5D6E-409C-BE32-E72D297353CC}">
                <c16:uniqueId val="{00000003-8A8B-4AB3-9709-1D05474B4190}"/>
              </c:ext>
            </c:extLst>
          </c:dPt>
          <c:dPt>
            <c:idx val="1"/>
            <c:bubble3D val="0"/>
            <c:spPr>
              <a:pattFill prst="dotGrid">
                <a:fgClr>
                  <a:srgbClr val="B7194A"/>
                </a:fgClr>
                <a:bgClr>
                  <a:schemeClr val="bg1"/>
                </a:bgClr>
              </a:pattFill>
              <a:ln w="19050">
                <a:solidFill>
                  <a:srgbClr val="B7194A"/>
                </a:solidFill>
              </a:ln>
              <a:effectLst/>
            </c:spPr>
            <c:extLst>
              <c:ext xmlns:c16="http://schemas.microsoft.com/office/drawing/2014/chart" uri="{C3380CC4-5D6E-409C-BE32-E72D297353CC}">
                <c16:uniqueId val="{00000005-8A8B-4AB3-9709-1D05474B4190}"/>
              </c:ext>
            </c:extLst>
          </c:dPt>
          <c:dPt>
            <c:idx val="2"/>
            <c:bubble3D val="0"/>
            <c:spPr>
              <a:pattFill prst="lgCheck">
                <a:fgClr>
                  <a:schemeClr val="bg1">
                    <a:lumMod val="50000"/>
                  </a:schemeClr>
                </a:fgClr>
                <a:bgClr>
                  <a:schemeClr val="bg1"/>
                </a:bgClr>
              </a:pattFill>
              <a:ln w="19050">
                <a:solidFill>
                  <a:schemeClr val="bg1">
                    <a:lumMod val="50000"/>
                  </a:schemeClr>
                </a:solidFill>
              </a:ln>
              <a:effectLst/>
            </c:spPr>
            <c:extLst>
              <c:ext xmlns:c16="http://schemas.microsoft.com/office/drawing/2014/chart" uri="{C3380CC4-5D6E-409C-BE32-E72D297353CC}">
                <c16:uniqueId val="{00000010-D839-4AF4-9F0E-BAB3074EB9B0}"/>
              </c:ext>
            </c:extLst>
          </c:dPt>
          <c:dPt>
            <c:idx val="3"/>
            <c:bubble3D val="0"/>
            <c:spPr>
              <a:solidFill>
                <a:schemeClr val="bg1">
                  <a:lumMod val="50000"/>
                </a:schemeClr>
              </a:solidFill>
              <a:ln w="19050">
                <a:solidFill>
                  <a:schemeClr val="bg1">
                    <a:lumMod val="50000"/>
                  </a:schemeClr>
                </a:solidFill>
              </a:ln>
              <a:effectLst/>
            </c:spPr>
            <c:extLst>
              <c:ext xmlns:c16="http://schemas.microsoft.com/office/drawing/2014/chart" uri="{C3380CC4-5D6E-409C-BE32-E72D297353CC}">
                <c16:uniqueId val="{00000011-D839-4AF4-9F0E-BAB3074EB9B0}"/>
              </c:ext>
            </c:extLst>
          </c:dPt>
          <c:dPt>
            <c:idx val="4"/>
            <c:bubble3D val="0"/>
            <c:spPr>
              <a:pattFill prst="wdUpDiag">
                <a:fgClr>
                  <a:srgbClr val="B7194A"/>
                </a:fgClr>
                <a:bgClr>
                  <a:schemeClr val="bg1"/>
                </a:bgClr>
              </a:pattFill>
              <a:ln w="19050">
                <a:solidFill>
                  <a:srgbClr val="B7194A"/>
                </a:solidFill>
              </a:ln>
              <a:effectLst/>
            </c:spPr>
            <c:extLst>
              <c:ext xmlns:c16="http://schemas.microsoft.com/office/drawing/2014/chart" uri="{C3380CC4-5D6E-409C-BE32-E72D297353CC}">
                <c16:uniqueId val="{00000012-D839-4AF4-9F0E-BAB3074EB9B0}"/>
              </c:ext>
            </c:extLst>
          </c:dPt>
          <c:dLbls>
            <c:dLbl>
              <c:idx val="0"/>
              <c:layout>
                <c:manualLayout>
                  <c:x val="0.11136148909836478"/>
                  <c:y val="-8.0072847584895482E-2"/>
                </c:manualLayout>
              </c:layou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3-8A8B-4AB3-9709-1D05474B4190}"/>
                </c:ext>
              </c:extLst>
            </c:dLbl>
            <c:dLbl>
              <c:idx val="1"/>
              <c:layout>
                <c:manualLayout>
                  <c:x val="-8.6406163854534826E-2"/>
                  <c:y val="0.12784565707702542"/>
                </c:manualLayout>
              </c:layou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5-8A8B-4AB3-9709-1D05474B4190}"/>
                </c:ext>
              </c:extLst>
            </c:dLbl>
            <c:dLbl>
              <c:idx val="2"/>
              <c:layout>
                <c:manualLayout>
                  <c:x val="-9.7561912368768766E-2"/>
                  <c:y val="0.13009722540949728"/>
                </c:manualLayout>
              </c:layou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10-D839-4AF4-9F0E-BAB3074EB9B0}"/>
                </c:ext>
              </c:extLst>
            </c:dLbl>
            <c:dLbl>
              <c:idx val="3"/>
              <c:layout>
                <c:manualLayout>
                  <c:x val="-0.20188062256743397"/>
                  <c:y val="0.10236716017273871"/>
                </c:manualLayout>
              </c:layou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11-D839-4AF4-9F0E-BAB3074EB9B0}"/>
                </c:ext>
              </c:extLst>
            </c:dLbl>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extLst>
                <c:ext xmlns:c15="http://schemas.microsoft.com/office/drawing/2012/chart" uri="{02D57815-91ED-43cb-92C2-25804820EDAC}">
                  <c15:fullRef>
                    <c15:sqref>'K3.4 Sociálna pomoc'!$E$148:$E$153</c15:sqref>
                  </c15:fullRef>
                </c:ext>
              </c:extLst>
              <c:f>'K3.4 Sociálna pomoc'!$E$149:$E$153</c:f>
              <c:strCache>
                <c:ptCount val="5"/>
                <c:pt idx="0">
                  <c:v>1 osoba</c:v>
                </c:pt>
                <c:pt idx="1">
                  <c:v>2 osoby</c:v>
                </c:pt>
                <c:pt idx="2">
                  <c:v>3 osoby</c:v>
                </c:pt>
                <c:pt idx="3">
                  <c:v>4 osoby</c:v>
                </c:pt>
                <c:pt idx="4">
                  <c:v>5 a viac osôb</c:v>
                </c:pt>
              </c:strCache>
            </c:strRef>
          </c:cat>
          <c:val>
            <c:numRef>
              <c:extLst>
                <c:ext xmlns:c15="http://schemas.microsoft.com/office/drawing/2012/chart" uri="{02D57815-91ED-43cb-92C2-25804820EDAC}">
                  <c15:fullRef>
                    <c15:sqref>'K3.4 Sociálna pomoc'!$F$148:$F$153</c15:sqref>
                  </c15:fullRef>
                </c:ext>
              </c:extLst>
              <c:f>'K3.4 Sociálna pomoc'!$F$149:$F$153</c:f>
              <c:numCache>
                <c:formatCode>#,##0</c:formatCode>
                <c:ptCount val="5"/>
                <c:pt idx="0">
                  <c:v>14847.333333333334</c:v>
                </c:pt>
                <c:pt idx="1">
                  <c:v>4409</c:v>
                </c:pt>
                <c:pt idx="2">
                  <c:v>2169.4166666666665</c:v>
                </c:pt>
                <c:pt idx="3">
                  <c:v>1672.9166666666667</c:v>
                </c:pt>
                <c:pt idx="4">
                  <c:v>2052.166666666667</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6-8A8B-4AB3-9709-1D05474B419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100">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998631294606918E-2"/>
          <c:y val="5.3575279106931696E-2"/>
          <c:w val="0.88671170446499703"/>
          <c:h val="0.6778010081509982"/>
        </c:manualLayout>
      </c:layout>
      <c:barChart>
        <c:barDir val="col"/>
        <c:grouping val="clustered"/>
        <c:varyColors val="0"/>
        <c:ser>
          <c:idx val="1"/>
          <c:order val="0"/>
          <c:tx>
            <c:strRef>
              <c:f>'K3.4 Sociálna pomoc'!$F$186</c:f>
              <c:strCache>
                <c:ptCount val="1"/>
                <c:pt idx="0">
                  <c:v>dotácia na stravu</c:v>
                </c:pt>
              </c:strCache>
            </c:strRef>
          </c:tx>
          <c:spPr>
            <a:solidFill>
              <a:sysClr val="windowText" lastClr="000000">
                <a:lumMod val="65000"/>
                <a:lumOff val="35000"/>
              </a:sysClr>
            </a:solidFill>
          </c:spPr>
          <c:invertIfNegative val="0"/>
          <c:cat>
            <c:strRef>
              <c:f>'K3.4 Sociálna pomoc'!$E$187:$E$194</c:f>
              <c:strCache>
                <c:ptCount val="8"/>
                <c:pt idx="0">
                  <c:v>Bratislavský kraj</c:v>
                </c:pt>
                <c:pt idx="1">
                  <c:v>Trnavský kraj</c:v>
                </c:pt>
                <c:pt idx="2">
                  <c:v>Trenčiansky kraj</c:v>
                </c:pt>
                <c:pt idx="3">
                  <c:v>Nitriansky kraj</c:v>
                </c:pt>
                <c:pt idx="4">
                  <c:v>Žilinský kraj</c:v>
                </c:pt>
                <c:pt idx="5">
                  <c:v>Banskobystrický kraj</c:v>
                </c:pt>
                <c:pt idx="6">
                  <c:v>Prešovský kraj</c:v>
                </c:pt>
                <c:pt idx="7">
                  <c:v>Košický kraj</c:v>
                </c:pt>
              </c:strCache>
            </c:strRef>
          </c:cat>
          <c:val>
            <c:numRef>
              <c:f>'K3.4 Sociálna pomoc'!$F$187:$F$194</c:f>
              <c:numCache>
                <c:formatCode>#,##0</c:formatCode>
                <c:ptCount val="8"/>
                <c:pt idx="0">
                  <c:v>81160.3</c:v>
                </c:pt>
                <c:pt idx="1">
                  <c:v>49820.7</c:v>
                </c:pt>
                <c:pt idx="2">
                  <c:v>47957.1</c:v>
                </c:pt>
                <c:pt idx="3">
                  <c:v>54820.9</c:v>
                </c:pt>
                <c:pt idx="4">
                  <c:v>66136.399999999994</c:v>
                </c:pt>
                <c:pt idx="5">
                  <c:v>57222.7</c:v>
                </c:pt>
                <c:pt idx="6">
                  <c:v>91697.3</c:v>
                </c:pt>
                <c:pt idx="7">
                  <c:v>83227.8</c:v>
                </c:pt>
              </c:numCache>
            </c:numRef>
          </c:val>
          <c:extLst>
            <c:ext xmlns:c16="http://schemas.microsoft.com/office/drawing/2014/chart" uri="{C3380CC4-5D6E-409C-BE32-E72D297353CC}">
              <c16:uniqueId val="{00000001-E37A-4B4E-8229-418301B0CC0A}"/>
            </c:ext>
          </c:extLst>
        </c:ser>
        <c:dLbls>
          <c:showLegendKey val="0"/>
          <c:showVal val="0"/>
          <c:showCatName val="0"/>
          <c:showSerName val="0"/>
          <c:showPercent val="0"/>
          <c:showBubbleSize val="0"/>
        </c:dLbls>
        <c:gapWidth val="150"/>
        <c:axId val="216455728"/>
        <c:axId val="216456120"/>
        <c:extLst>
          <c:ext xmlns:c15="http://schemas.microsoft.com/office/drawing/2012/chart" uri="{02D57815-91ED-43cb-92C2-25804820EDAC}">
            <c15:filteredBarSeries>
              <c15:ser>
                <c:idx val="0"/>
                <c:order val="1"/>
                <c:tx>
                  <c:strRef>
                    <c:extLst>
                      <c:ext uri="{02D57815-91ED-43cb-92C2-25804820EDAC}">
                        <c15:formulaRef>
                          <c15:sqref>'K3.4 Sociálna pomoc'!$G$186</c15:sqref>
                        </c15:formulaRef>
                      </c:ext>
                    </c:extLst>
                    <c:strCache>
                      <c:ptCount val="1"/>
                      <c:pt idx="0">
                        <c:v>dotácia na školské potreby</c:v>
                      </c:pt>
                    </c:strCache>
                  </c:strRef>
                </c:tx>
                <c:spPr>
                  <a:solidFill>
                    <a:srgbClr val="E85E89"/>
                  </a:solidFill>
                </c:spPr>
                <c:invertIfNegative val="0"/>
                <c:cat>
                  <c:strRef>
                    <c:extLst>
                      <c:ext uri="{02D57815-91ED-43cb-92C2-25804820EDAC}">
                        <c15:formulaRef>
                          <c15:sqref>'K3.4 Sociálna pomoc'!$E$187:$E$194</c15:sqref>
                        </c15:formulaRef>
                      </c:ext>
                    </c:extLst>
                    <c:strCache>
                      <c:ptCount val="8"/>
                      <c:pt idx="0">
                        <c:v>Bratislavský kraj</c:v>
                      </c:pt>
                      <c:pt idx="1">
                        <c:v>Trnavský kraj</c:v>
                      </c:pt>
                      <c:pt idx="2">
                        <c:v>Trenčiansky kraj</c:v>
                      </c:pt>
                      <c:pt idx="3">
                        <c:v>Nitriansky kraj</c:v>
                      </c:pt>
                      <c:pt idx="4">
                        <c:v>Žilinský kraj</c:v>
                      </c:pt>
                      <c:pt idx="5">
                        <c:v>Banskobystrický kraj</c:v>
                      </c:pt>
                      <c:pt idx="6">
                        <c:v>Prešovský kraj</c:v>
                      </c:pt>
                      <c:pt idx="7">
                        <c:v>Košický kraj</c:v>
                      </c:pt>
                    </c:strCache>
                  </c:strRef>
                </c:cat>
                <c:val>
                  <c:numRef>
                    <c:extLst>
                      <c:ext uri="{02D57815-91ED-43cb-92C2-25804820EDAC}">
                        <c15:formulaRef>
                          <c15:sqref>'K3.4 Sociálna pomoc'!$G$187:$G$194</c15:sqref>
                        </c15:formulaRef>
                      </c:ext>
                    </c:extLst>
                    <c:numCache>
                      <c:formatCode>#,##0</c:formatCode>
                      <c:ptCount val="8"/>
                      <c:pt idx="0">
                        <c:v>83.5</c:v>
                      </c:pt>
                      <c:pt idx="1">
                        <c:v>151.5</c:v>
                      </c:pt>
                      <c:pt idx="2">
                        <c:v>120</c:v>
                      </c:pt>
                      <c:pt idx="3">
                        <c:v>896</c:v>
                      </c:pt>
                      <c:pt idx="4">
                        <c:v>420</c:v>
                      </c:pt>
                      <c:pt idx="5">
                        <c:v>4708.5</c:v>
                      </c:pt>
                      <c:pt idx="6">
                        <c:v>9574.5</c:v>
                      </c:pt>
                      <c:pt idx="7">
                        <c:v>7430.5</c:v>
                      </c:pt>
                    </c:numCache>
                  </c:numRef>
                </c:val>
                <c:extLst>
                  <c:ext xmlns:c16="http://schemas.microsoft.com/office/drawing/2014/chart" uri="{C3380CC4-5D6E-409C-BE32-E72D297353CC}">
                    <c16:uniqueId val="{00000000-E37A-4B4E-8229-418301B0CC0A}"/>
                  </c:ext>
                </c:extLst>
              </c15:ser>
            </c15:filteredBarSeries>
          </c:ext>
        </c:extLst>
      </c:barChart>
      <c:catAx>
        <c:axId val="216455728"/>
        <c:scaling>
          <c:orientation val="minMax"/>
        </c:scaling>
        <c:delete val="0"/>
        <c:axPos val="b"/>
        <c:numFmt formatCode="General" sourceLinked="0"/>
        <c:majorTickMark val="out"/>
        <c:minorTickMark val="none"/>
        <c:tickLblPos val="nextTo"/>
        <c:spPr>
          <a:ln>
            <a:solidFill>
              <a:sysClr val="windowText" lastClr="000000"/>
            </a:solidFill>
          </a:ln>
        </c:spPr>
        <c:crossAx val="216456120"/>
        <c:crosses val="autoZero"/>
        <c:auto val="1"/>
        <c:lblAlgn val="ctr"/>
        <c:lblOffset val="100"/>
        <c:noMultiLvlLbl val="0"/>
      </c:catAx>
      <c:valAx>
        <c:axId val="216456120"/>
        <c:scaling>
          <c:orientation val="minMax"/>
          <c:max val="90000"/>
          <c:min val="0"/>
        </c:scaling>
        <c:delete val="0"/>
        <c:axPos val="l"/>
        <c:majorGridlines>
          <c:spPr>
            <a:ln>
              <a:solidFill>
                <a:srgbClr val="000000"/>
              </a:solidFill>
            </a:ln>
          </c:spPr>
        </c:majorGridlines>
        <c:numFmt formatCode="#,##0" sourceLinked="0"/>
        <c:majorTickMark val="out"/>
        <c:minorTickMark val="none"/>
        <c:tickLblPos val="nextTo"/>
        <c:crossAx val="216455728"/>
        <c:crosses val="autoZero"/>
        <c:crossBetween val="between"/>
        <c:majorUnit val="15000"/>
      </c:valAx>
    </c:plotArea>
    <c:legend>
      <c:legendPos val="t"/>
      <c:layout>
        <c:manualLayout>
          <c:xMode val="edge"/>
          <c:yMode val="edge"/>
          <c:x val="0.10522912232127138"/>
          <c:y val="7.1809403406769126E-2"/>
          <c:w val="0.35082778910192075"/>
          <c:h val="5.3615219136861327E-2"/>
        </c:manualLayout>
      </c:layout>
      <c:overlay val="1"/>
    </c:legend>
    <c:plotVisOnly val="1"/>
    <c:dispBlanksAs val="gap"/>
    <c:showDLblsOverMax val="0"/>
  </c:chart>
  <c:spPr>
    <a:ln>
      <a:noFill/>
    </a:ln>
  </c:spPr>
  <c:txPr>
    <a:bodyPr/>
    <a:lstStyle/>
    <a:p>
      <a:pPr>
        <a:defRPr sz="1100" baseline="0">
          <a:latin typeface="Arial Narrow" panose="020B0606020202030204" pitchFamily="34" charset="0"/>
        </a:defRPr>
      </a:pPr>
      <a:endParaRPr lang="sk-SK"/>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998631294606918E-2"/>
          <c:y val="5.94393722657676E-2"/>
          <c:w val="0.88671170446499703"/>
          <c:h val="0.60546777729999701"/>
        </c:manualLayout>
      </c:layout>
      <c:barChart>
        <c:barDir val="col"/>
        <c:grouping val="clustered"/>
        <c:varyColors val="0"/>
        <c:ser>
          <c:idx val="0"/>
          <c:order val="1"/>
          <c:tx>
            <c:strRef>
              <c:f>'K3.4 Sociálna pomoc'!$G$186</c:f>
              <c:strCache>
                <c:ptCount val="1"/>
                <c:pt idx="0">
                  <c:v>dotácia na školské potreby</c:v>
                </c:pt>
              </c:strCache>
            </c:strRef>
          </c:tx>
          <c:spPr>
            <a:solidFill>
              <a:srgbClr val="E85E89"/>
            </a:solidFill>
          </c:spPr>
          <c:invertIfNegative val="0"/>
          <c:cat>
            <c:strRef>
              <c:f>'K3.4 Sociálna pomoc'!$E$187:$E$194</c:f>
              <c:strCache>
                <c:ptCount val="8"/>
                <c:pt idx="0">
                  <c:v>Bratislavský kraj</c:v>
                </c:pt>
                <c:pt idx="1">
                  <c:v>Trnavský kraj</c:v>
                </c:pt>
                <c:pt idx="2">
                  <c:v>Trenčiansky kraj</c:v>
                </c:pt>
                <c:pt idx="3">
                  <c:v>Nitriansky kraj</c:v>
                </c:pt>
                <c:pt idx="4">
                  <c:v>Žilinský kraj</c:v>
                </c:pt>
                <c:pt idx="5">
                  <c:v>Banskobystrický kraj</c:v>
                </c:pt>
                <c:pt idx="6">
                  <c:v>Prešovský kraj</c:v>
                </c:pt>
                <c:pt idx="7">
                  <c:v>Košický kraj</c:v>
                </c:pt>
              </c:strCache>
            </c:strRef>
          </c:cat>
          <c:val>
            <c:numRef>
              <c:f>'K3.4 Sociálna pomoc'!$G$187:$G$194</c:f>
              <c:numCache>
                <c:formatCode>#,##0</c:formatCode>
                <c:ptCount val="8"/>
                <c:pt idx="0">
                  <c:v>83.5</c:v>
                </c:pt>
                <c:pt idx="1">
                  <c:v>151.5</c:v>
                </c:pt>
                <c:pt idx="2">
                  <c:v>120</c:v>
                </c:pt>
                <c:pt idx="3">
                  <c:v>896</c:v>
                </c:pt>
                <c:pt idx="4">
                  <c:v>420</c:v>
                </c:pt>
                <c:pt idx="5">
                  <c:v>4708.5</c:v>
                </c:pt>
                <c:pt idx="6">
                  <c:v>9574.5</c:v>
                </c:pt>
                <c:pt idx="7">
                  <c:v>7430.5</c:v>
                </c:pt>
              </c:numCache>
            </c:numRef>
          </c:val>
          <c:extLst>
            <c:ext xmlns:c16="http://schemas.microsoft.com/office/drawing/2014/chart" uri="{C3380CC4-5D6E-409C-BE32-E72D297353CC}">
              <c16:uniqueId val="{00000000-E37A-4B4E-8229-418301B0CC0A}"/>
            </c:ext>
          </c:extLst>
        </c:ser>
        <c:dLbls>
          <c:showLegendKey val="0"/>
          <c:showVal val="0"/>
          <c:showCatName val="0"/>
          <c:showSerName val="0"/>
          <c:showPercent val="0"/>
          <c:showBubbleSize val="0"/>
        </c:dLbls>
        <c:gapWidth val="150"/>
        <c:axId val="216325872"/>
        <c:axId val="216326264"/>
        <c:extLst>
          <c:ext xmlns:c15="http://schemas.microsoft.com/office/drawing/2012/chart" uri="{02D57815-91ED-43cb-92C2-25804820EDAC}">
            <c15:filteredBarSeries>
              <c15:ser>
                <c:idx val="1"/>
                <c:order val="0"/>
                <c:tx>
                  <c:strRef>
                    <c:extLst>
                      <c:ext uri="{02D57815-91ED-43cb-92C2-25804820EDAC}">
                        <c15:formulaRef>
                          <c15:sqref>'K3.4 Sociálna pomoc'!$F$186</c15:sqref>
                        </c15:formulaRef>
                      </c:ext>
                    </c:extLst>
                    <c:strCache>
                      <c:ptCount val="1"/>
                      <c:pt idx="0">
                        <c:v>dotácia na stravu</c:v>
                      </c:pt>
                    </c:strCache>
                  </c:strRef>
                </c:tx>
                <c:spPr>
                  <a:solidFill>
                    <a:sysClr val="window" lastClr="FFFFFF">
                      <a:lumMod val="65000"/>
                    </a:sysClr>
                  </a:solidFill>
                </c:spPr>
                <c:invertIfNegative val="0"/>
                <c:cat>
                  <c:strRef>
                    <c:extLst>
                      <c:ext uri="{02D57815-91ED-43cb-92C2-25804820EDAC}">
                        <c15:formulaRef>
                          <c15:sqref>'K3.4 Sociálna pomoc'!$E$187:$E$194</c15:sqref>
                        </c15:formulaRef>
                      </c:ext>
                    </c:extLst>
                    <c:strCache>
                      <c:ptCount val="8"/>
                      <c:pt idx="0">
                        <c:v>Bratislavský kraj</c:v>
                      </c:pt>
                      <c:pt idx="1">
                        <c:v>Trnavský kraj</c:v>
                      </c:pt>
                      <c:pt idx="2">
                        <c:v>Trenčiansky kraj</c:v>
                      </c:pt>
                      <c:pt idx="3">
                        <c:v>Nitriansky kraj</c:v>
                      </c:pt>
                      <c:pt idx="4">
                        <c:v>Žilinský kraj</c:v>
                      </c:pt>
                      <c:pt idx="5">
                        <c:v>Banskobystrický kraj</c:v>
                      </c:pt>
                      <c:pt idx="6">
                        <c:v>Prešovský kraj</c:v>
                      </c:pt>
                      <c:pt idx="7">
                        <c:v>Košický kraj</c:v>
                      </c:pt>
                    </c:strCache>
                  </c:strRef>
                </c:cat>
                <c:val>
                  <c:numRef>
                    <c:extLst>
                      <c:ext uri="{02D57815-91ED-43cb-92C2-25804820EDAC}">
                        <c15:formulaRef>
                          <c15:sqref>'K3.4 Sociálna pomoc'!$F$187:$F$194</c15:sqref>
                        </c15:formulaRef>
                      </c:ext>
                    </c:extLst>
                    <c:numCache>
                      <c:formatCode>#,##0</c:formatCode>
                      <c:ptCount val="8"/>
                      <c:pt idx="0">
                        <c:v>81160.3</c:v>
                      </c:pt>
                      <c:pt idx="1">
                        <c:v>49820.7</c:v>
                      </c:pt>
                      <c:pt idx="2">
                        <c:v>47957.1</c:v>
                      </c:pt>
                      <c:pt idx="3">
                        <c:v>54820.9</c:v>
                      </c:pt>
                      <c:pt idx="4">
                        <c:v>66136.399999999994</c:v>
                      </c:pt>
                      <c:pt idx="5">
                        <c:v>57222.7</c:v>
                      </c:pt>
                      <c:pt idx="6">
                        <c:v>91697.3</c:v>
                      </c:pt>
                      <c:pt idx="7">
                        <c:v>83227.8</c:v>
                      </c:pt>
                    </c:numCache>
                  </c:numRef>
                </c:val>
                <c:extLst>
                  <c:ext xmlns:c16="http://schemas.microsoft.com/office/drawing/2014/chart" uri="{C3380CC4-5D6E-409C-BE32-E72D297353CC}">
                    <c16:uniqueId val="{00000001-E37A-4B4E-8229-418301B0CC0A}"/>
                  </c:ext>
                </c:extLst>
              </c15:ser>
            </c15:filteredBarSeries>
          </c:ext>
        </c:extLst>
      </c:barChart>
      <c:catAx>
        <c:axId val="216325872"/>
        <c:scaling>
          <c:orientation val="minMax"/>
        </c:scaling>
        <c:delete val="0"/>
        <c:axPos val="b"/>
        <c:numFmt formatCode="General" sourceLinked="0"/>
        <c:majorTickMark val="out"/>
        <c:minorTickMark val="none"/>
        <c:tickLblPos val="nextTo"/>
        <c:spPr>
          <a:ln>
            <a:solidFill>
              <a:sysClr val="windowText" lastClr="000000"/>
            </a:solidFill>
          </a:ln>
        </c:spPr>
        <c:crossAx val="216326264"/>
        <c:crosses val="autoZero"/>
        <c:auto val="1"/>
        <c:lblAlgn val="ctr"/>
        <c:lblOffset val="100"/>
        <c:noMultiLvlLbl val="0"/>
      </c:catAx>
      <c:valAx>
        <c:axId val="216326264"/>
        <c:scaling>
          <c:orientation val="minMax"/>
          <c:max val="12000"/>
          <c:min val="0"/>
        </c:scaling>
        <c:delete val="0"/>
        <c:axPos val="l"/>
        <c:majorGridlines>
          <c:spPr>
            <a:ln w="3175">
              <a:solidFill>
                <a:sysClr val="windowText" lastClr="000000">
                  <a:lumMod val="50000"/>
                  <a:lumOff val="50000"/>
                </a:sysClr>
              </a:solidFill>
            </a:ln>
          </c:spPr>
        </c:majorGridlines>
        <c:numFmt formatCode="#,##0" sourceLinked="0"/>
        <c:majorTickMark val="out"/>
        <c:minorTickMark val="none"/>
        <c:tickLblPos val="nextTo"/>
        <c:crossAx val="216325872"/>
        <c:crosses val="autoZero"/>
        <c:crossBetween val="between"/>
        <c:majorUnit val="2000"/>
      </c:valAx>
    </c:plotArea>
    <c:legend>
      <c:legendPos val="t"/>
      <c:layout>
        <c:manualLayout>
          <c:xMode val="edge"/>
          <c:yMode val="edge"/>
          <c:x val="0.10734636487791346"/>
          <c:y val="6.6765565563666127E-2"/>
          <c:w val="0.35082778910192075"/>
          <c:h val="7.5464286045067441E-2"/>
        </c:manualLayout>
      </c:layout>
      <c:overlay val="1"/>
    </c:legend>
    <c:plotVisOnly val="1"/>
    <c:dispBlanksAs val="gap"/>
    <c:showDLblsOverMax val="0"/>
  </c:chart>
  <c:spPr>
    <a:ln>
      <a:noFill/>
    </a:ln>
  </c:spPr>
  <c:txPr>
    <a:bodyPr/>
    <a:lstStyle/>
    <a:p>
      <a:pPr>
        <a:defRPr sz="1100" baseline="0">
          <a:latin typeface="Arial Narrow" panose="020B0606020202030204" pitchFamily="34" charset="0"/>
        </a:defRPr>
      </a:pPr>
      <a:endParaRPr lang="sk-SK"/>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26802026091783"/>
          <c:y val="0.12578623444491693"/>
          <c:w val="0.85379685906029401"/>
          <c:h val="0.64540540068628072"/>
        </c:manualLayout>
      </c:layout>
      <c:barChart>
        <c:barDir val="col"/>
        <c:grouping val="clustered"/>
        <c:varyColors val="0"/>
        <c:ser>
          <c:idx val="0"/>
          <c:order val="0"/>
          <c:tx>
            <c:strRef>
              <c:f>'K3.4 Sociálna pomoc'!$F$165</c:f>
              <c:strCache>
                <c:ptCount val="1"/>
                <c:pt idx="0">
                  <c:v>2024</c:v>
                </c:pt>
              </c:strCache>
            </c:strRef>
          </c:tx>
          <c:spPr>
            <a:pattFill prst="pct20">
              <a:fgClr>
                <a:srgbClr val="B7194A"/>
              </a:fgClr>
              <a:bgClr>
                <a:schemeClr val="bg1"/>
              </a:bgClr>
            </a:pattFill>
            <a:ln>
              <a:solidFill>
                <a:srgbClr val="B7194A"/>
              </a:solidFill>
            </a:ln>
            <a:effectLst/>
          </c:spPr>
          <c:invertIfNegative val="0"/>
          <c:cat>
            <c:strRef>
              <c:f>'K3.4 Sociálna pomoc'!$E$166:$E$177</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'K3.4 Sociálna pomoc'!$F$166:$F$177</c:f>
              <c:numCache>
                <c:formatCode>#,##0</c:formatCode>
                <c:ptCount val="12"/>
                <c:pt idx="0">
                  <c:v>494234</c:v>
                </c:pt>
                <c:pt idx="1">
                  <c:v>497393</c:v>
                </c:pt>
                <c:pt idx="2">
                  <c:v>498353</c:v>
                </c:pt>
                <c:pt idx="3">
                  <c:v>499083</c:v>
                </c:pt>
                <c:pt idx="4">
                  <c:v>499312</c:v>
                </c:pt>
                <c:pt idx="5">
                  <c:v>499412</c:v>
                </c:pt>
                <c:pt idx="6">
                  <c:v>65140</c:v>
                </c:pt>
                <c:pt idx="7">
                  <c:v>65116</c:v>
                </c:pt>
                <c:pt idx="8">
                  <c:v>512022</c:v>
                </c:pt>
                <c:pt idx="9">
                  <c:v>515867</c:v>
                </c:pt>
                <c:pt idx="10">
                  <c:v>516836</c:v>
                </c:pt>
                <c:pt idx="11">
                  <c:v>517101</c:v>
                </c:pt>
              </c:numCache>
            </c:numRef>
          </c:val>
          <c:extLst>
            <c:ext xmlns:c16="http://schemas.microsoft.com/office/drawing/2014/chart" uri="{C3380CC4-5D6E-409C-BE32-E72D297353CC}">
              <c16:uniqueId val="{00000002-0518-4291-A24A-4B08E3DD67D2}"/>
            </c:ext>
          </c:extLst>
        </c:ser>
        <c:ser>
          <c:idx val="1"/>
          <c:order val="1"/>
          <c:tx>
            <c:strRef>
              <c:f>'K3.4 Sociálna pomoc'!$G$165</c:f>
              <c:strCache>
                <c:ptCount val="1"/>
                <c:pt idx="0">
                  <c:v>2025</c:v>
                </c:pt>
              </c:strCache>
            </c:strRef>
          </c:tx>
          <c:spPr>
            <a:solidFill>
              <a:srgbClr val="B7194A"/>
            </a:solidFill>
            <a:ln>
              <a:solidFill>
                <a:srgbClr val="B7194A"/>
              </a:solidFill>
            </a:ln>
            <a:effectLst/>
          </c:spPr>
          <c:invertIfNegative val="0"/>
          <c:cat>
            <c:strRef>
              <c:f>'K3.4 Sociálna pomoc'!$E$166:$E$177</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'K3.4 Sociálna pomoc'!$G$166:$G$177</c:f>
              <c:numCache>
                <c:formatCode>#,##0</c:formatCode>
                <c:ptCount val="12"/>
                <c:pt idx="0">
                  <c:v>512802</c:v>
                </c:pt>
                <c:pt idx="1">
                  <c:v>514189</c:v>
                </c:pt>
                <c:pt idx="2">
                  <c:v>514853</c:v>
                </c:pt>
                <c:pt idx="3">
                  <c:v>515109</c:v>
                </c:pt>
                <c:pt idx="4">
                  <c:v>515235</c:v>
                </c:pt>
                <c:pt idx="5">
                  <c:v>515291</c:v>
                </c:pt>
                <c:pt idx="6">
                  <c:v>65628</c:v>
                </c:pt>
                <c:pt idx="7">
                  <c:v>65599</c:v>
                </c:pt>
                <c:pt idx="8">
                  <c:v>522740</c:v>
                </c:pt>
                <c:pt idx="9">
                  <c:v>525751</c:v>
                </c:pt>
                <c:pt idx="10">
                  <c:v>526551</c:v>
                </c:pt>
                <c:pt idx="11">
                  <c:v>526808</c:v>
                </c:pt>
              </c:numCache>
            </c:numRef>
          </c:val>
          <c:extLst>
            <c:ext xmlns:c16="http://schemas.microsoft.com/office/drawing/2014/chart" uri="{C3380CC4-5D6E-409C-BE32-E72D297353CC}">
              <c16:uniqueId val="{00000003-0518-4291-A24A-4B08E3DD67D2}"/>
            </c:ext>
          </c:extLst>
        </c:ser>
        <c:dLbls>
          <c:showLegendKey val="0"/>
          <c:showVal val="0"/>
          <c:showCatName val="0"/>
          <c:showSerName val="0"/>
          <c:showPercent val="0"/>
          <c:showBubbleSize val="0"/>
        </c:dLbls>
        <c:gapWidth val="219"/>
        <c:overlap val="-27"/>
        <c:axId val="216454552"/>
        <c:axId val="216454944"/>
      </c:barChart>
      <c:catAx>
        <c:axId val="216454552"/>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crossAx val="216454944"/>
        <c:crosses val="autoZero"/>
        <c:auto val="1"/>
        <c:lblAlgn val="ctr"/>
        <c:lblOffset val="100"/>
        <c:noMultiLvlLbl val="0"/>
      </c:catAx>
      <c:valAx>
        <c:axId val="216454944"/>
        <c:scaling>
          <c:orientation val="minMax"/>
          <c:max val="550000"/>
          <c:min val="0"/>
        </c:scaling>
        <c:delete val="0"/>
        <c:axPos val="l"/>
        <c:majorGridlines>
          <c:spPr>
            <a:ln w="9525" cap="flat" cmpd="sng" algn="ctr">
              <a:solidFill>
                <a:schemeClr val="tx1">
                  <a:lumMod val="50000"/>
                  <a:lumOff val="50000"/>
                </a:schemeClr>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crossAx val="216454552"/>
        <c:crosses val="autoZero"/>
        <c:crossBetween val="between"/>
        <c:majorUnit val="100000"/>
      </c:valAx>
      <c:spPr>
        <a:noFill/>
        <a:ln>
          <a:noFill/>
        </a:ln>
        <a:effectLst/>
      </c:spPr>
    </c:plotArea>
    <c:legend>
      <c:legendPos val="b"/>
      <c:layout>
        <c:manualLayout>
          <c:xMode val="edge"/>
          <c:yMode val="edge"/>
          <c:x val="0.67746899328010202"/>
          <c:y val="2.8309714622041821E-2"/>
          <c:w val="0.18376423420868299"/>
          <c:h val="8.4683601907733705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100">
          <a:solidFill>
            <a:sysClr val="windowText" lastClr="000000"/>
          </a:solidFill>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pieChart>
        <c:varyColors val="1"/>
        <c:ser>
          <c:idx val="0"/>
          <c:order val="0"/>
          <c:dPt>
            <c:idx val="0"/>
            <c:bubble3D val="0"/>
            <c:spPr>
              <a:solidFill>
                <a:srgbClr val="B7194A"/>
              </a:solidFill>
              <a:ln w="9525">
                <a:solidFill>
                  <a:srgbClr val="B7194A"/>
                </a:solidFill>
              </a:ln>
              <a:effectLst/>
            </c:spPr>
            <c:extLst>
              <c:ext xmlns:c16="http://schemas.microsoft.com/office/drawing/2014/chart" uri="{C3380CC4-5D6E-409C-BE32-E72D297353CC}">
                <c16:uniqueId val="{00000001-18FD-48D8-AAB4-147BA7A34AA6}"/>
              </c:ext>
            </c:extLst>
          </c:dPt>
          <c:dPt>
            <c:idx val="1"/>
            <c:bubble3D val="0"/>
            <c:spPr>
              <a:solidFill>
                <a:srgbClr val="E85E89"/>
              </a:solidFill>
              <a:ln w="0">
                <a:noFill/>
              </a:ln>
              <a:effectLst/>
            </c:spPr>
            <c:extLst>
              <c:ext xmlns:c16="http://schemas.microsoft.com/office/drawing/2014/chart" uri="{C3380CC4-5D6E-409C-BE32-E72D297353CC}">
                <c16:uniqueId val="{00000003-18FD-48D8-AAB4-147BA7A34AA6}"/>
              </c:ext>
            </c:extLst>
          </c:dPt>
          <c:dPt>
            <c:idx val="2"/>
            <c:bubble3D val="0"/>
            <c:spPr>
              <a:pattFill prst="pct40">
                <a:fgClr>
                  <a:srgbClr val="FBB7C7"/>
                </a:fgClr>
                <a:bgClr>
                  <a:schemeClr val="bg1"/>
                </a:bgClr>
              </a:pattFill>
              <a:ln w="3175">
                <a:solidFill>
                  <a:srgbClr val="FBB7C7"/>
                </a:solidFill>
              </a:ln>
              <a:effectLst/>
            </c:spPr>
            <c:extLst>
              <c:ext xmlns:c16="http://schemas.microsoft.com/office/drawing/2014/chart" uri="{C3380CC4-5D6E-409C-BE32-E72D297353CC}">
                <c16:uniqueId val="{00000005-18FD-48D8-AAB4-147BA7A34AA6}"/>
              </c:ext>
            </c:extLst>
          </c:dPt>
          <c:dLbls>
            <c:dLbl>
              <c:idx val="0"/>
              <c:layout>
                <c:manualLayout>
                  <c:x val="-0.44399788089676606"/>
                  <c:y val="2.8216369396907023E-2"/>
                </c:manualLayout>
              </c:layout>
              <c:spPr>
                <a:noFill/>
                <a:ln>
                  <a:noFill/>
                </a:ln>
                <a:effectLst/>
              </c:spPr>
              <c:txPr>
                <a:bodyPr rot="0" spcFirstLastPara="1" vertOverflow="ellipsis" vert="horz" wrap="square" lIns="38100" tIns="19050" rIns="38100" bIns="19050" anchor="ctr" anchorCtr="1">
                  <a:noAutofit/>
                </a:bodyPr>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showLegendKey val="0"/>
              <c:showVal val="0"/>
              <c:showCatName val="1"/>
              <c:showSerName val="0"/>
              <c:showPercent val="1"/>
              <c:showBubbleSize val="0"/>
              <c:extLst>
                <c:ext xmlns:c15="http://schemas.microsoft.com/office/drawing/2012/chart" uri="{CE6537A1-D6FC-4f65-9D91-7224C49458BB}">
                  <c15:layout>
                    <c:manualLayout>
                      <c:w val="0.30850049365473065"/>
                      <c:h val="0.2840178574654974"/>
                    </c:manualLayout>
                  </c15:layout>
                </c:ext>
                <c:ext xmlns:c16="http://schemas.microsoft.com/office/drawing/2014/chart" uri="{C3380CC4-5D6E-409C-BE32-E72D297353CC}">
                  <c16:uniqueId val="{00000001-18FD-48D8-AAB4-147BA7A34AA6}"/>
                </c:ext>
              </c:extLst>
            </c:dLbl>
            <c:dLbl>
              <c:idx val="1"/>
              <c:layout>
                <c:manualLayout>
                  <c:x val="0.1079087959984726"/>
                  <c:y val="4.5702038576076305E-2"/>
                </c:manualLayout>
              </c:layout>
              <c:showLegendKey val="0"/>
              <c:showVal val="0"/>
              <c:showCatName val="1"/>
              <c:showSerName val="0"/>
              <c:showPercent val="1"/>
              <c:showBubbleSize val="0"/>
              <c:extLst>
                <c:ext xmlns:c15="http://schemas.microsoft.com/office/drawing/2012/chart" uri="{CE6537A1-D6FC-4f65-9D91-7224C49458BB}">
                  <c15:layout>
                    <c:manualLayout>
                      <c:w val="0.29591282840697181"/>
                      <c:h val="0.2791271881427782"/>
                    </c:manualLayout>
                  </c15:layout>
                </c:ext>
                <c:ext xmlns:c16="http://schemas.microsoft.com/office/drawing/2014/chart" uri="{C3380CC4-5D6E-409C-BE32-E72D297353CC}">
                  <c16:uniqueId val="{00000003-18FD-48D8-AAB4-147BA7A34AA6}"/>
                </c:ext>
              </c:extLst>
            </c:dLbl>
            <c:dLbl>
              <c:idx val="2"/>
              <c:layout>
                <c:manualLayout>
                  <c:x val="-0.20929274929563899"/>
                  <c:y val="-3.8300240382781577E-2"/>
                </c:manualLayout>
              </c:layout>
              <c:spPr>
                <a:noFill/>
                <a:ln>
                  <a:noFill/>
                </a:ln>
                <a:effectLst/>
              </c:spPr>
              <c:txPr>
                <a:bodyPr rot="0" spcFirstLastPara="1" vertOverflow="ellipsis" vert="horz" wrap="square" lIns="38100" tIns="19050" rIns="38100" bIns="19050" anchor="ctr" anchorCtr="1">
                  <a:noAutofit/>
                </a:bodyPr>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c15:spPr>
                  <c15:layout/>
                </c:ext>
                <c:ext xmlns:c16="http://schemas.microsoft.com/office/drawing/2014/chart" uri="{C3380CC4-5D6E-409C-BE32-E72D297353CC}">
                  <c16:uniqueId val="{00000005-18FD-48D8-AAB4-147BA7A34AA6}"/>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showLegendKey val="0"/>
            <c:showVal val="0"/>
            <c:showCatName val="1"/>
            <c:showSerName val="0"/>
            <c:showPercent val="1"/>
            <c:showBubbleSize val="0"/>
            <c:showLeaderLines val="1"/>
            <c:extLst>
              <c:ext xmlns:c15="http://schemas.microsoft.com/office/drawing/2012/chart" uri="{CE6537A1-D6FC-4f65-9D91-7224C49458BB}"/>
            </c:extLst>
          </c:dLbls>
          <c:cat>
            <c:strRef>
              <c:f>'K3.4 Sociálna pomoc'!$E$120:$E$122</c:f>
              <c:strCache>
                <c:ptCount val="3"/>
                <c:pt idx="0">
                  <c:v>príjem najmenej na úrovni minimálnej mzdy</c:v>
                </c:pt>
                <c:pt idx="1">
                  <c:v>štúdium alebo účasť na aktívnych opatreniach trhu práce</c:v>
                </c:pt>
                <c:pt idx="2">
                  <c:v>UoZ - vykonávanie menších obecných služieb alebo služieb vo verejnom záujme </c:v>
                </c:pt>
              </c:strCache>
            </c:strRef>
          </c:cat>
          <c:val>
            <c:numRef>
              <c:f>'K3.4 Sociálna pomoc'!$F$120:$F$122</c:f>
              <c:numCache>
                <c:formatCode>#,##0</c:formatCode>
                <c:ptCount val="3"/>
                <c:pt idx="0">
                  <c:v>722</c:v>
                </c:pt>
                <c:pt idx="1">
                  <c:v>477</c:v>
                </c:pt>
                <c:pt idx="2">
                  <c:v>12878</c:v>
                </c:pt>
              </c:numCache>
            </c:numRef>
          </c:val>
          <c:extLst>
            <c:ext xmlns:c16="http://schemas.microsoft.com/office/drawing/2014/chart" uri="{C3380CC4-5D6E-409C-BE32-E72D297353CC}">
              <c16:uniqueId val="{00000006-18FD-48D8-AAB4-147BA7A34AA6}"/>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100">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lineChart>
        <c:grouping val="standard"/>
        <c:varyColors val="0"/>
        <c:ser>
          <c:idx val="0"/>
          <c:order val="0"/>
          <c:spPr>
            <a:ln w="28575" cap="rnd">
              <a:solidFill>
                <a:srgbClr val="B7194A"/>
              </a:solidFill>
              <a:round/>
            </a:ln>
            <a:effectLst/>
          </c:spPr>
          <c:marker>
            <c:symbol val="none"/>
          </c:marker>
          <c:cat>
            <c:strRef>
              <c:f>'K3.4 Sociálna pomoc'!$E$133:$E$144</c:f>
              <c:strCache>
                <c:ptCount val="12"/>
                <c:pt idx="0">
                  <c:v>2025-01</c:v>
                </c:pt>
                <c:pt idx="1">
                  <c:v>2025-02</c:v>
                </c:pt>
                <c:pt idx="2">
                  <c:v>2025-03</c:v>
                </c:pt>
                <c:pt idx="3">
                  <c:v>2025-04</c:v>
                </c:pt>
                <c:pt idx="4">
                  <c:v>2025-05</c:v>
                </c:pt>
                <c:pt idx="5">
                  <c:v>2025-06</c:v>
                </c:pt>
                <c:pt idx="6">
                  <c:v>2025-07</c:v>
                </c:pt>
                <c:pt idx="7">
                  <c:v>2025-08</c:v>
                </c:pt>
                <c:pt idx="8">
                  <c:v>2025-09</c:v>
                </c:pt>
                <c:pt idx="9">
                  <c:v>2025-10</c:v>
                </c:pt>
                <c:pt idx="10">
                  <c:v>2025-11</c:v>
                </c:pt>
                <c:pt idx="11">
                  <c:v>2025-12</c:v>
                </c:pt>
              </c:strCache>
            </c:strRef>
          </c:cat>
          <c:val>
            <c:numRef>
              <c:f>'K3.4 Sociálna pomoc'!$F$133:$F$144</c:f>
              <c:numCache>
                <c:formatCode>General</c:formatCode>
                <c:ptCount val="12"/>
                <c:pt idx="0">
                  <c:v>25742</c:v>
                </c:pt>
                <c:pt idx="1">
                  <c:v>25832</c:v>
                </c:pt>
                <c:pt idx="2">
                  <c:v>25921</c:v>
                </c:pt>
                <c:pt idx="3">
                  <c:v>25920</c:v>
                </c:pt>
                <c:pt idx="4">
                  <c:v>25356</c:v>
                </c:pt>
                <c:pt idx="5">
                  <c:v>25052</c:v>
                </c:pt>
                <c:pt idx="6">
                  <c:v>24809</c:v>
                </c:pt>
                <c:pt idx="7">
                  <c:v>24575</c:v>
                </c:pt>
                <c:pt idx="8">
                  <c:v>24419</c:v>
                </c:pt>
                <c:pt idx="9">
                  <c:v>32958</c:v>
                </c:pt>
                <c:pt idx="10">
                  <c:v>33330</c:v>
                </c:pt>
                <c:pt idx="11">
                  <c:v>33454</c:v>
                </c:pt>
              </c:numCache>
            </c:numRef>
          </c:val>
          <c:smooth val="0"/>
          <c:extLst>
            <c:ext xmlns:c16="http://schemas.microsoft.com/office/drawing/2014/chart" uri="{C3380CC4-5D6E-409C-BE32-E72D297353CC}">
              <c16:uniqueId val="{00000000-C052-4FB0-A9DE-822A628DFF00}"/>
            </c:ext>
          </c:extLst>
        </c:ser>
        <c:dLbls>
          <c:showLegendKey val="0"/>
          <c:showVal val="0"/>
          <c:showCatName val="0"/>
          <c:showSerName val="0"/>
          <c:showPercent val="0"/>
          <c:showBubbleSize val="0"/>
        </c:dLbls>
        <c:smooth val="0"/>
        <c:axId val="822451360"/>
        <c:axId val="822442624"/>
      </c:lineChart>
      <c:catAx>
        <c:axId val="822451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822442624"/>
        <c:crosses val="autoZero"/>
        <c:auto val="1"/>
        <c:lblAlgn val="ctr"/>
        <c:lblOffset val="100"/>
        <c:noMultiLvlLbl val="0"/>
      </c:catAx>
      <c:valAx>
        <c:axId val="822442624"/>
        <c:scaling>
          <c:orientation val="minMax"/>
          <c:min val="24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82245136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Arial Narrow" panose="020B0606020202030204" pitchFamily="34" charset="0"/>
        </a:defRPr>
      </a:pPr>
      <a:endParaRPr lang="sk-SK"/>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'K3.4.3 Sociálpráv.ochrana detí'!$F$33</c:f>
              <c:strCache>
                <c:ptCount val="1"/>
                <c:pt idx="0">
                  <c:v>2024</c:v>
                </c:pt>
              </c:strCache>
            </c:strRef>
          </c:tx>
          <c:spPr>
            <a:solidFill>
              <a:srgbClr val="B7194B"/>
            </a:solidFill>
            <a:ln>
              <a:solidFill>
                <a:srgbClr val="B7194B"/>
              </a:solidFill>
            </a:ln>
            <a:effectLst/>
          </c:spPr>
          <c:invertIfNegative val="0"/>
          <c:cat>
            <c:strRef>
              <c:f>'K3.4.3 Sociálpráv.ochrana detí'!$E$34:$E$36</c:f>
              <c:strCache>
                <c:ptCount val="3"/>
                <c:pt idx="0">
                  <c:v>0 - 9 rokov</c:v>
                </c:pt>
                <c:pt idx="1">
                  <c:v>10 - 14 rokov</c:v>
                </c:pt>
                <c:pt idx="2">
                  <c:v>15 a viac rokov</c:v>
                </c:pt>
              </c:strCache>
            </c:strRef>
          </c:cat>
          <c:val>
            <c:numRef>
              <c:f>'K3.4.3 Sociálpráv.ochrana detí'!$F$34:$F$36</c:f>
              <c:numCache>
                <c:formatCode>#,##0</c:formatCode>
                <c:ptCount val="3"/>
                <c:pt idx="0">
                  <c:v>2950</c:v>
                </c:pt>
                <c:pt idx="1">
                  <c:v>2963</c:v>
                </c:pt>
                <c:pt idx="2">
                  <c:v>3413</c:v>
                </c:pt>
              </c:numCache>
            </c:numRef>
          </c:val>
          <c:extLst>
            <c:ext xmlns:c16="http://schemas.microsoft.com/office/drawing/2014/chart" uri="{C3380CC4-5D6E-409C-BE32-E72D297353CC}">
              <c16:uniqueId val="{00000000-394D-4229-99BC-9BD0A8BDD637}"/>
            </c:ext>
          </c:extLst>
        </c:ser>
        <c:ser>
          <c:idx val="1"/>
          <c:order val="1"/>
          <c:tx>
            <c:strRef>
              <c:f>'K3.4.3 Sociálpráv.ochrana detí'!$G$33</c:f>
              <c:strCache>
                <c:ptCount val="1"/>
                <c:pt idx="0">
                  <c:v>2025</c:v>
                </c:pt>
              </c:strCache>
            </c:strRef>
          </c:tx>
          <c:spPr>
            <a:solidFill>
              <a:schemeClr val="bg1">
                <a:lumMod val="65000"/>
              </a:schemeClr>
            </a:solidFill>
            <a:ln>
              <a:solidFill>
                <a:schemeClr val="bg1">
                  <a:lumMod val="85000"/>
                </a:schemeClr>
              </a:solidFill>
            </a:ln>
            <a:effectLst/>
          </c:spPr>
          <c:invertIfNegative val="0"/>
          <c:cat>
            <c:strRef>
              <c:f>'K3.4.3 Sociálpráv.ochrana detí'!$E$34:$E$36</c:f>
              <c:strCache>
                <c:ptCount val="3"/>
                <c:pt idx="0">
                  <c:v>0 - 9 rokov</c:v>
                </c:pt>
                <c:pt idx="1">
                  <c:v>10 - 14 rokov</c:v>
                </c:pt>
                <c:pt idx="2">
                  <c:v>15 a viac rokov</c:v>
                </c:pt>
              </c:strCache>
            </c:strRef>
          </c:cat>
          <c:val>
            <c:numRef>
              <c:f>'K3.4.3 Sociálpráv.ochrana detí'!$G$34:$G$36</c:f>
              <c:numCache>
                <c:formatCode>#,##0</c:formatCode>
                <c:ptCount val="3"/>
                <c:pt idx="0">
                  <c:v>2929</c:v>
                </c:pt>
                <c:pt idx="1">
                  <c:v>2976</c:v>
                </c:pt>
                <c:pt idx="2">
                  <c:v>3460</c:v>
                </c:pt>
              </c:numCache>
            </c:numRef>
          </c:val>
          <c:extLst>
            <c:ext xmlns:c16="http://schemas.microsoft.com/office/drawing/2014/chart" uri="{C3380CC4-5D6E-409C-BE32-E72D297353CC}">
              <c16:uniqueId val="{00000001-394D-4229-99BC-9BD0A8BDD637}"/>
            </c:ext>
          </c:extLst>
        </c:ser>
        <c:dLbls>
          <c:showLegendKey val="0"/>
          <c:showVal val="0"/>
          <c:showCatName val="0"/>
          <c:showSerName val="0"/>
          <c:showPercent val="0"/>
          <c:showBubbleSize val="0"/>
        </c:dLbls>
        <c:gapWidth val="219"/>
        <c:overlap val="-27"/>
        <c:axId val="216824352"/>
        <c:axId val="216824744"/>
      </c:barChart>
      <c:catAx>
        <c:axId val="216824352"/>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crossAx val="216824744"/>
        <c:crosses val="autoZero"/>
        <c:auto val="1"/>
        <c:lblAlgn val="ctr"/>
        <c:lblOffset val="100"/>
        <c:noMultiLvlLbl val="0"/>
      </c:catAx>
      <c:valAx>
        <c:axId val="216824744"/>
        <c:scaling>
          <c:orientation val="minMax"/>
          <c:max val="3300"/>
          <c:min val="2800"/>
        </c:scaling>
        <c:delete val="0"/>
        <c:axPos val="l"/>
        <c:majorGridlines>
          <c:spPr>
            <a:ln w="6350" cap="flat" cmpd="sng" algn="ctr">
              <a:solidFill>
                <a:schemeClr val="bg1">
                  <a:lumMod val="5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crossAx val="216824352"/>
        <c:crosses val="autoZero"/>
        <c:crossBetween val="between"/>
        <c:majorUnit val="100"/>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1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'K3.4.6 ŤZP a kompenzácie'!$F$57</c:f>
              <c:strCache>
                <c:ptCount val="1"/>
                <c:pt idx="0">
                  <c:v>2024</c:v>
                </c:pt>
              </c:strCache>
            </c:strRef>
          </c:tx>
          <c:spPr>
            <a:solidFill>
              <a:srgbClr val="E85E89"/>
            </a:solidFill>
          </c:spPr>
          <c:invertIfNegative val="0"/>
          <c:cat>
            <c:strRef>
              <c:f>'K3.4.6 ŤZP a kompenzácie'!$E$58:$E$69</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'K3.4.6 ŤZP a kompenzácie'!$F$58:$F$69</c:f>
              <c:numCache>
                <c:formatCode>#,##0</c:formatCode>
                <c:ptCount val="12"/>
                <c:pt idx="0">
                  <c:v>143428</c:v>
                </c:pt>
                <c:pt idx="1">
                  <c:v>144041</c:v>
                </c:pt>
                <c:pt idx="2">
                  <c:v>144433</c:v>
                </c:pt>
                <c:pt idx="3">
                  <c:v>144664</c:v>
                </c:pt>
                <c:pt idx="4">
                  <c:v>144967</c:v>
                </c:pt>
                <c:pt idx="5">
                  <c:v>145306</c:v>
                </c:pt>
                <c:pt idx="6">
                  <c:v>145554</c:v>
                </c:pt>
                <c:pt idx="7">
                  <c:v>138053</c:v>
                </c:pt>
                <c:pt idx="8">
                  <c:v>138969</c:v>
                </c:pt>
                <c:pt idx="9">
                  <c:v>139716</c:v>
                </c:pt>
                <c:pt idx="10">
                  <c:v>140029</c:v>
                </c:pt>
                <c:pt idx="11">
                  <c:v>140214</c:v>
                </c:pt>
              </c:numCache>
            </c:numRef>
          </c:val>
          <c:extLst>
            <c:ext xmlns:c16="http://schemas.microsoft.com/office/drawing/2014/chart" uri="{C3380CC4-5D6E-409C-BE32-E72D297353CC}">
              <c16:uniqueId val="{00000000-E689-47B4-8161-B9C409265E0D}"/>
            </c:ext>
          </c:extLst>
        </c:ser>
        <c:ser>
          <c:idx val="1"/>
          <c:order val="1"/>
          <c:tx>
            <c:strRef>
              <c:f>'K3.4.6 ŤZP a kompenzácie'!$G$57</c:f>
              <c:strCache>
                <c:ptCount val="1"/>
                <c:pt idx="0">
                  <c:v>2025</c:v>
                </c:pt>
              </c:strCache>
            </c:strRef>
          </c:tx>
          <c:spPr>
            <a:solidFill>
              <a:srgbClr val="B7194B"/>
            </a:solidFill>
          </c:spPr>
          <c:invertIfNegative val="0"/>
          <c:cat>
            <c:strRef>
              <c:f>'K3.4.6 ŤZP a kompenzácie'!$E$58:$E$69</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'K3.4.6 ŤZP a kompenzácie'!$G$58:$G$69</c:f>
              <c:numCache>
                <c:formatCode>#,##0</c:formatCode>
                <c:ptCount val="12"/>
                <c:pt idx="0">
                  <c:v>140120</c:v>
                </c:pt>
                <c:pt idx="1">
                  <c:v>140617</c:v>
                </c:pt>
                <c:pt idx="2">
                  <c:v>140891</c:v>
                </c:pt>
                <c:pt idx="3">
                  <c:v>141037</c:v>
                </c:pt>
                <c:pt idx="4">
                  <c:v>141055</c:v>
                </c:pt>
                <c:pt idx="5">
                  <c:v>141428</c:v>
                </c:pt>
                <c:pt idx="6">
                  <c:v>141694</c:v>
                </c:pt>
                <c:pt idx="7">
                  <c:v>132596</c:v>
                </c:pt>
                <c:pt idx="8">
                  <c:v>133353</c:v>
                </c:pt>
                <c:pt idx="9">
                  <c:v>133911</c:v>
                </c:pt>
                <c:pt idx="10">
                  <c:v>133956</c:v>
                </c:pt>
                <c:pt idx="11">
                  <c:v>133543</c:v>
                </c:pt>
              </c:numCache>
            </c:numRef>
          </c:val>
          <c:extLst>
            <c:ext xmlns:c16="http://schemas.microsoft.com/office/drawing/2014/chart" uri="{C3380CC4-5D6E-409C-BE32-E72D297353CC}">
              <c16:uniqueId val="{00000001-E689-47B4-8161-B9C409265E0D}"/>
            </c:ext>
          </c:extLst>
        </c:ser>
        <c:dLbls>
          <c:showLegendKey val="0"/>
          <c:showVal val="0"/>
          <c:showCatName val="0"/>
          <c:showSerName val="0"/>
          <c:showPercent val="0"/>
          <c:showBubbleSize val="0"/>
        </c:dLbls>
        <c:gapWidth val="150"/>
        <c:axId val="216630160"/>
        <c:axId val="216630552"/>
      </c:barChart>
      <c:catAx>
        <c:axId val="216630160"/>
        <c:scaling>
          <c:orientation val="minMax"/>
        </c:scaling>
        <c:delete val="0"/>
        <c:axPos val="b"/>
        <c:numFmt formatCode="General" sourceLinked="1"/>
        <c:majorTickMark val="out"/>
        <c:minorTickMark val="none"/>
        <c:tickLblPos val="nextTo"/>
        <c:txPr>
          <a:bodyPr/>
          <a:lstStyle/>
          <a:p>
            <a:pPr>
              <a:defRPr sz="1100"/>
            </a:pPr>
            <a:endParaRPr lang="sk-SK"/>
          </a:p>
        </c:txPr>
        <c:crossAx val="216630552"/>
        <c:crosses val="autoZero"/>
        <c:auto val="1"/>
        <c:lblAlgn val="ctr"/>
        <c:lblOffset val="100"/>
        <c:noMultiLvlLbl val="0"/>
      </c:catAx>
      <c:valAx>
        <c:axId val="216630552"/>
        <c:scaling>
          <c:orientation val="minMax"/>
        </c:scaling>
        <c:delete val="0"/>
        <c:axPos val="l"/>
        <c:majorGridlines/>
        <c:numFmt formatCode="#,##0" sourceLinked="0"/>
        <c:majorTickMark val="out"/>
        <c:minorTickMark val="none"/>
        <c:tickLblPos val="nextTo"/>
        <c:txPr>
          <a:bodyPr/>
          <a:lstStyle/>
          <a:p>
            <a:pPr>
              <a:defRPr sz="1100"/>
            </a:pPr>
            <a:endParaRPr lang="sk-SK"/>
          </a:p>
        </c:txPr>
        <c:crossAx val="216630160"/>
        <c:crosses val="autoZero"/>
        <c:crossBetween val="between"/>
        <c:majorUnit val="3000"/>
      </c:valAx>
    </c:plotArea>
    <c:legend>
      <c:legendPos val="t"/>
      <c:layout>
        <c:manualLayout>
          <c:xMode val="edge"/>
          <c:yMode val="edge"/>
          <c:x val="0.76677515310586175"/>
          <c:y val="6.6666666666666666E-2"/>
          <c:w val="0.19978302712160984"/>
          <c:h val="9.4245406824146977E-2"/>
        </c:manualLayout>
      </c:layout>
      <c:overlay val="1"/>
      <c:txPr>
        <a:bodyPr/>
        <a:lstStyle/>
        <a:p>
          <a:pPr>
            <a:defRPr sz="1100"/>
          </a:pPr>
          <a:endParaRPr lang="sk-SK"/>
        </a:p>
      </c:txPr>
    </c:legend>
    <c:plotVisOnly val="1"/>
    <c:dispBlanksAs val="gap"/>
    <c:showDLblsOverMax val="0"/>
  </c:chart>
  <c:spPr>
    <a:ln>
      <a:noFill/>
    </a:ln>
  </c:spPr>
  <c:txPr>
    <a:bodyPr/>
    <a:lstStyle/>
    <a:p>
      <a:pPr>
        <a:defRPr baseline="0">
          <a:latin typeface="Arial Narrow" panose="020B0606020202030204" pitchFamily="34" charset="0"/>
        </a:defRPr>
      </a:pPr>
      <a:endParaRPr lang="sk-SK"/>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'K3.4.6 ŤZP a kompenzácie'!$F$57</c:f>
              <c:strCache>
                <c:ptCount val="1"/>
                <c:pt idx="0">
                  <c:v>2024</c:v>
                </c:pt>
              </c:strCache>
            </c:strRef>
          </c:tx>
          <c:spPr>
            <a:ln>
              <a:solidFill>
                <a:schemeClr val="tx1">
                  <a:lumMod val="50000"/>
                  <a:lumOff val="50000"/>
                </a:schemeClr>
              </a:solidFill>
            </a:ln>
          </c:spPr>
          <c:marker>
            <c:symbol val="triangle"/>
            <c:size val="5"/>
            <c:spPr>
              <a:solidFill>
                <a:schemeClr val="tx1">
                  <a:lumMod val="50000"/>
                  <a:lumOff val="50000"/>
                </a:schemeClr>
              </a:solidFill>
              <a:ln>
                <a:solidFill>
                  <a:schemeClr val="tx1">
                    <a:lumMod val="50000"/>
                    <a:lumOff val="50000"/>
                  </a:schemeClr>
                </a:solidFill>
              </a:ln>
            </c:spPr>
          </c:marker>
          <c:cat>
            <c:strRef>
              <c:f>'K3.4.6 ŤZP a kompenzácie'!$E$58:$E$69</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'K3.4.6 ŤZP a kompenzácie'!$F$128:$F$139</c:f>
              <c:numCache>
                <c:formatCode>#,##0</c:formatCode>
                <c:ptCount val="12"/>
                <c:pt idx="0">
                  <c:v>137155</c:v>
                </c:pt>
                <c:pt idx="1">
                  <c:v>137412</c:v>
                </c:pt>
                <c:pt idx="2">
                  <c:v>137751</c:v>
                </c:pt>
                <c:pt idx="3">
                  <c:v>137962</c:v>
                </c:pt>
                <c:pt idx="4">
                  <c:v>138311</c:v>
                </c:pt>
                <c:pt idx="5">
                  <c:v>138549</c:v>
                </c:pt>
                <c:pt idx="6">
                  <c:v>138862</c:v>
                </c:pt>
                <c:pt idx="7">
                  <c:v>130723</c:v>
                </c:pt>
                <c:pt idx="8">
                  <c:v>131736</c:v>
                </c:pt>
                <c:pt idx="9">
                  <c:v>132483</c:v>
                </c:pt>
                <c:pt idx="10">
                  <c:v>132814</c:v>
                </c:pt>
                <c:pt idx="11">
                  <c:v>133061</c:v>
                </c:pt>
              </c:numCache>
            </c:numRef>
          </c:val>
          <c:smooth val="0"/>
          <c:extLst>
            <c:ext xmlns:c16="http://schemas.microsoft.com/office/drawing/2014/chart" uri="{C3380CC4-5D6E-409C-BE32-E72D297353CC}">
              <c16:uniqueId val="{00000000-3276-45AD-86CF-F54B8800F635}"/>
            </c:ext>
          </c:extLst>
        </c:ser>
        <c:ser>
          <c:idx val="1"/>
          <c:order val="1"/>
          <c:tx>
            <c:strRef>
              <c:f>'K3.4.6 ŤZP a kompenzácie'!$G$57</c:f>
              <c:strCache>
                <c:ptCount val="1"/>
                <c:pt idx="0">
                  <c:v>2025</c:v>
                </c:pt>
              </c:strCache>
            </c:strRef>
          </c:tx>
          <c:spPr>
            <a:ln>
              <a:solidFill>
                <a:srgbClr val="B7194A"/>
              </a:solidFill>
            </a:ln>
          </c:spPr>
          <c:marker>
            <c:spPr>
              <a:solidFill>
                <a:srgbClr val="B7194A"/>
              </a:solidFill>
              <a:ln>
                <a:solidFill>
                  <a:srgbClr val="B7194A"/>
                </a:solidFill>
              </a:ln>
            </c:spPr>
          </c:marker>
          <c:cat>
            <c:strRef>
              <c:f>'K3.4.6 ŤZP a kompenzácie'!$E$58:$E$69</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'K3.4.6 ŤZP a kompenzácie'!$G$128:$G$139</c:f>
              <c:numCache>
                <c:formatCode>#,##0</c:formatCode>
                <c:ptCount val="12"/>
                <c:pt idx="0">
                  <c:v>133238</c:v>
                </c:pt>
                <c:pt idx="1">
                  <c:v>133304</c:v>
                </c:pt>
                <c:pt idx="2">
                  <c:v>133586</c:v>
                </c:pt>
                <c:pt idx="3">
                  <c:v>133728</c:v>
                </c:pt>
                <c:pt idx="4">
                  <c:v>133772</c:v>
                </c:pt>
                <c:pt idx="5">
                  <c:v>134110</c:v>
                </c:pt>
                <c:pt idx="6">
                  <c:v>134396</c:v>
                </c:pt>
                <c:pt idx="7">
                  <c:v>124859</c:v>
                </c:pt>
                <c:pt idx="8">
                  <c:v>125561</c:v>
                </c:pt>
                <c:pt idx="9">
                  <c:v>126097</c:v>
                </c:pt>
                <c:pt idx="10">
                  <c:v>126178</c:v>
                </c:pt>
                <c:pt idx="11">
                  <c:v>125850</c:v>
                </c:pt>
              </c:numCache>
            </c:numRef>
          </c:val>
          <c:smooth val="0"/>
          <c:extLst>
            <c:ext xmlns:c16="http://schemas.microsoft.com/office/drawing/2014/chart" uri="{C3380CC4-5D6E-409C-BE32-E72D297353CC}">
              <c16:uniqueId val="{00000001-3276-45AD-86CF-F54B8800F635}"/>
            </c:ext>
          </c:extLst>
        </c:ser>
        <c:dLbls>
          <c:showLegendKey val="0"/>
          <c:showVal val="0"/>
          <c:showCatName val="0"/>
          <c:showSerName val="0"/>
          <c:showPercent val="0"/>
          <c:showBubbleSize val="0"/>
        </c:dLbls>
        <c:marker val="1"/>
        <c:smooth val="0"/>
        <c:axId val="216631336"/>
        <c:axId val="216631728"/>
      </c:lineChart>
      <c:catAx>
        <c:axId val="216631336"/>
        <c:scaling>
          <c:orientation val="minMax"/>
        </c:scaling>
        <c:delete val="0"/>
        <c:axPos val="b"/>
        <c:numFmt formatCode="General" sourceLinked="1"/>
        <c:majorTickMark val="out"/>
        <c:minorTickMark val="none"/>
        <c:tickLblPos val="nextTo"/>
        <c:crossAx val="216631728"/>
        <c:crosses val="autoZero"/>
        <c:auto val="1"/>
        <c:lblAlgn val="ctr"/>
        <c:lblOffset val="100"/>
        <c:noMultiLvlLbl val="0"/>
      </c:catAx>
      <c:valAx>
        <c:axId val="216631728"/>
        <c:scaling>
          <c:orientation val="minMax"/>
          <c:max val="140000"/>
          <c:min val="123000"/>
        </c:scaling>
        <c:delete val="0"/>
        <c:axPos val="l"/>
        <c:majorGridlines/>
        <c:numFmt formatCode="#,##0" sourceLinked="0"/>
        <c:majorTickMark val="out"/>
        <c:minorTickMark val="none"/>
        <c:tickLblPos val="nextTo"/>
        <c:crossAx val="216631336"/>
        <c:crosses val="autoZero"/>
        <c:crossBetween val="between"/>
        <c:majorUnit val="2000"/>
      </c:valAx>
    </c:plotArea>
    <c:legend>
      <c:legendPos val="t"/>
      <c:layout>
        <c:manualLayout>
          <c:xMode val="edge"/>
          <c:yMode val="edge"/>
          <c:x val="0.76677515310586175"/>
          <c:y val="6.6666666666666666E-2"/>
          <c:w val="0.23151558412668913"/>
          <c:h val="9.4123397353691726E-2"/>
        </c:manualLayout>
      </c:layout>
      <c:overlay val="1"/>
    </c:legend>
    <c:plotVisOnly val="1"/>
    <c:dispBlanksAs val="gap"/>
    <c:showDLblsOverMax val="0"/>
  </c:chart>
  <c:spPr>
    <a:ln>
      <a:noFill/>
    </a:ln>
  </c:spPr>
  <c:txPr>
    <a:bodyPr/>
    <a:lstStyle/>
    <a:p>
      <a:pPr>
        <a:defRPr sz="1050" baseline="0">
          <a:latin typeface="Arial Narrow" panose="020B0606020202030204" pitchFamily="34" charset="0"/>
        </a:defRPr>
      </a:pPr>
      <a:endParaRPr lang="sk-SK"/>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'K3.4.6 ŤZP a kompenzácie'!$F$143</c:f>
              <c:strCache>
                <c:ptCount val="1"/>
                <c:pt idx="0">
                  <c:v>2024</c:v>
                </c:pt>
              </c:strCache>
            </c:strRef>
          </c:tx>
          <c:spPr>
            <a:pattFill prst="wdUpDiag">
              <a:fgClr>
                <a:schemeClr val="tx1">
                  <a:lumMod val="50000"/>
                  <a:lumOff val="50000"/>
                </a:schemeClr>
              </a:fgClr>
              <a:bgClr>
                <a:schemeClr val="bg1"/>
              </a:bgClr>
            </a:pattFill>
            <a:ln>
              <a:solidFill>
                <a:schemeClr val="tx1">
                  <a:lumMod val="50000"/>
                  <a:lumOff val="50000"/>
                </a:schemeClr>
              </a:solidFill>
            </a:ln>
          </c:spPr>
          <c:invertIfNegative val="0"/>
          <c:cat>
            <c:strRef>
              <c:f>'K3.4.6 ŤZP a kompenzácie'!$E$58:$E$69</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'K3.4.6 ŤZP a kompenzácie'!$F$144:$F$155</c:f>
              <c:numCache>
                <c:formatCode>#,##0</c:formatCode>
                <c:ptCount val="12"/>
                <c:pt idx="0">
                  <c:v>68365</c:v>
                </c:pt>
                <c:pt idx="1">
                  <c:v>68688</c:v>
                </c:pt>
                <c:pt idx="2">
                  <c:v>68910</c:v>
                </c:pt>
                <c:pt idx="3">
                  <c:v>69265</c:v>
                </c:pt>
                <c:pt idx="4">
                  <c:v>69588</c:v>
                </c:pt>
                <c:pt idx="5">
                  <c:v>70013</c:v>
                </c:pt>
                <c:pt idx="6">
                  <c:v>70331</c:v>
                </c:pt>
                <c:pt idx="7">
                  <c:v>69861</c:v>
                </c:pt>
                <c:pt idx="8">
                  <c:v>70399</c:v>
                </c:pt>
                <c:pt idx="9">
                  <c:v>70863</c:v>
                </c:pt>
                <c:pt idx="10">
                  <c:v>71202</c:v>
                </c:pt>
                <c:pt idx="11">
                  <c:v>71587</c:v>
                </c:pt>
              </c:numCache>
            </c:numRef>
          </c:val>
          <c:extLst>
            <c:ext xmlns:c16="http://schemas.microsoft.com/office/drawing/2014/chart" uri="{C3380CC4-5D6E-409C-BE32-E72D297353CC}">
              <c16:uniqueId val="{00000000-A95D-43BA-B699-D51ED2467FC1}"/>
            </c:ext>
          </c:extLst>
        </c:ser>
        <c:ser>
          <c:idx val="1"/>
          <c:order val="1"/>
          <c:tx>
            <c:strRef>
              <c:f>'K3.4.6 ŤZP a kompenzácie'!$G$143</c:f>
              <c:strCache>
                <c:ptCount val="1"/>
                <c:pt idx="0">
                  <c:v>2025</c:v>
                </c:pt>
              </c:strCache>
            </c:strRef>
          </c:tx>
          <c:spPr>
            <a:solidFill>
              <a:srgbClr val="B7194B"/>
            </a:solidFill>
          </c:spPr>
          <c:invertIfNegative val="0"/>
          <c:cat>
            <c:strRef>
              <c:f>'K3.4.6 ŤZP a kompenzácie'!$E$58:$E$69</c:f>
              <c:strCache>
                <c:ptCount val="12"/>
                <c:pt idx="0">
                  <c:v>január</c:v>
                </c:pt>
                <c:pt idx="1">
                  <c:v>február</c:v>
                </c:pt>
                <c:pt idx="2">
                  <c:v>marec</c:v>
                </c:pt>
                <c:pt idx="3">
                  <c:v>apríl</c:v>
                </c:pt>
                <c:pt idx="4">
                  <c:v>máj</c:v>
                </c:pt>
                <c:pt idx="5">
                  <c:v>jún</c:v>
                </c:pt>
                <c:pt idx="6">
                  <c:v>júl</c:v>
                </c:pt>
                <c:pt idx="7">
                  <c:v>august</c:v>
                </c:pt>
                <c:pt idx="8">
                  <c:v>september</c:v>
                </c:pt>
                <c:pt idx="9">
                  <c:v>október</c:v>
                </c:pt>
                <c:pt idx="10">
                  <c:v>november</c:v>
                </c:pt>
                <c:pt idx="11">
                  <c:v>december</c:v>
                </c:pt>
              </c:strCache>
            </c:strRef>
          </c:cat>
          <c:val>
            <c:numRef>
              <c:f>'K3.4.6 ŤZP a kompenzácie'!$G$144:$G$155</c:f>
              <c:numCache>
                <c:formatCode>#,##0</c:formatCode>
                <c:ptCount val="12"/>
                <c:pt idx="0">
                  <c:v>71932</c:v>
                </c:pt>
                <c:pt idx="1">
                  <c:v>72397</c:v>
                </c:pt>
                <c:pt idx="2">
                  <c:v>72853</c:v>
                </c:pt>
                <c:pt idx="3">
                  <c:v>73281</c:v>
                </c:pt>
                <c:pt idx="4">
                  <c:v>73639</c:v>
                </c:pt>
                <c:pt idx="5">
                  <c:v>74248</c:v>
                </c:pt>
                <c:pt idx="6">
                  <c:v>74841</c:v>
                </c:pt>
                <c:pt idx="7">
                  <c:v>75370</c:v>
                </c:pt>
                <c:pt idx="8">
                  <c:v>75756</c:v>
                </c:pt>
                <c:pt idx="9">
                  <c:v>76249</c:v>
                </c:pt>
                <c:pt idx="10">
                  <c:v>76421</c:v>
                </c:pt>
                <c:pt idx="11">
                  <c:v>76192</c:v>
                </c:pt>
              </c:numCache>
            </c:numRef>
          </c:val>
          <c:extLst>
            <c:ext xmlns:c16="http://schemas.microsoft.com/office/drawing/2014/chart" uri="{C3380CC4-5D6E-409C-BE32-E72D297353CC}">
              <c16:uniqueId val="{00000001-A95D-43BA-B699-D51ED2467FC1}"/>
            </c:ext>
          </c:extLst>
        </c:ser>
        <c:dLbls>
          <c:showLegendKey val="0"/>
          <c:showVal val="0"/>
          <c:showCatName val="0"/>
          <c:showSerName val="0"/>
          <c:showPercent val="0"/>
          <c:showBubbleSize val="0"/>
        </c:dLbls>
        <c:gapWidth val="150"/>
        <c:axId val="216632512"/>
        <c:axId val="216632904"/>
      </c:barChart>
      <c:catAx>
        <c:axId val="216632512"/>
        <c:scaling>
          <c:orientation val="minMax"/>
        </c:scaling>
        <c:delete val="0"/>
        <c:axPos val="b"/>
        <c:numFmt formatCode="General" sourceLinked="1"/>
        <c:majorTickMark val="out"/>
        <c:minorTickMark val="none"/>
        <c:tickLblPos val="nextTo"/>
        <c:crossAx val="216632904"/>
        <c:crosses val="autoZero"/>
        <c:auto val="1"/>
        <c:lblAlgn val="ctr"/>
        <c:lblOffset val="100"/>
        <c:noMultiLvlLbl val="0"/>
      </c:catAx>
      <c:valAx>
        <c:axId val="216632904"/>
        <c:scaling>
          <c:orientation val="minMax"/>
          <c:max val="72000"/>
          <c:min val="64000"/>
        </c:scaling>
        <c:delete val="0"/>
        <c:axPos val="l"/>
        <c:majorGridlines/>
        <c:numFmt formatCode="#,##0" sourceLinked="0"/>
        <c:majorTickMark val="out"/>
        <c:minorTickMark val="none"/>
        <c:tickLblPos val="nextTo"/>
        <c:crossAx val="216632512"/>
        <c:crosses val="autoZero"/>
        <c:crossBetween val="between"/>
        <c:majorUnit val="1000"/>
      </c:valAx>
    </c:plotArea>
    <c:legend>
      <c:legendPos val="t"/>
      <c:layout>
        <c:manualLayout>
          <c:xMode val="edge"/>
          <c:yMode val="edge"/>
          <c:x val="0.29394732422615361"/>
          <c:y val="0.92173913043478284"/>
          <c:w val="0.25097141650712307"/>
          <c:h val="5.0767241051390313E-2"/>
        </c:manualLayout>
      </c:layout>
      <c:overlay val="1"/>
    </c:legend>
    <c:plotVisOnly val="1"/>
    <c:dispBlanksAs val="gap"/>
    <c:showDLblsOverMax val="0"/>
  </c:chart>
  <c:spPr>
    <a:ln>
      <a:noFill/>
    </a:ln>
  </c:spPr>
  <c:txPr>
    <a:bodyPr/>
    <a:lstStyle/>
    <a:p>
      <a:pPr>
        <a:defRPr sz="1050" baseline="0">
          <a:latin typeface="Arial Narrow" panose="020B0606020202030204" pitchFamily="34" charset="0"/>
        </a:defRPr>
      </a:pPr>
      <a:endParaRPr lang="sk-SK"/>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7324778121971143E-2"/>
          <c:y val="0.17528287845553148"/>
          <c:w val="0.90150353032908448"/>
          <c:h val="0.6971386939443599"/>
        </c:manualLayout>
      </c:layout>
      <c:barChart>
        <c:barDir val="bar"/>
        <c:grouping val="percentStacked"/>
        <c:varyColors val="0"/>
        <c:ser>
          <c:idx val="0"/>
          <c:order val="0"/>
          <c:tx>
            <c:strRef>
              <c:f>'K3.4.6 ŤZP a kompenzácie'!$G$103</c:f>
              <c:strCache>
                <c:ptCount val="1"/>
                <c:pt idx="0">
                  <c:v>6 – 18 rokov</c:v>
                </c:pt>
              </c:strCache>
            </c:strRef>
          </c:tx>
          <c:spPr>
            <a:pattFill prst="dkHorz">
              <a:fgClr>
                <a:srgbClr val="B7194A"/>
              </a:fgClr>
              <a:bgClr>
                <a:schemeClr val="bg1"/>
              </a:bgClr>
            </a:pattFill>
            <a:ln>
              <a:solidFill>
                <a:srgbClr val="B7194A"/>
              </a:solidFill>
            </a:ln>
            <a:effectLst/>
          </c:spPr>
          <c:invertIfNegative val="0"/>
          <c:dLbls>
            <c:dLbl>
              <c:idx val="0"/>
              <c:layout>
                <c:manualLayout>
                  <c:x val="2.0616514497188376E-2"/>
                  <c:y val="-0.158079883742961"/>
                </c:manualLayout>
              </c:layout>
              <c:showLegendKey val="0"/>
              <c:showVal val="1"/>
              <c:showCatName val="0"/>
              <c:showSerName val="0"/>
              <c:showPercent val="0"/>
              <c:showBubbleSize val="0"/>
              <c:extLst>
                <c:ext xmlns:c15="http://schemas.microsoft.com/office/drawing/2012/chart" uri="{CE6537A1-D6FC-4f65-9D91-7224C49458BB}">
                  <c15:layout>
                    <c:manualLayout>
                      <c:w val="6.8451612903225809E-2"/>
                      <c:h val="9.2050209205020925E-2"/>
                    </c:manualLayout>
                  </c15:layout>
                </c:ext>
                <c:ext xmlns:c16="http://schemas.microsoft.com/office/drawing/2014/chart" uri="{C3380CC4-5D6E-409C-BE32-E72D297353CC}">
                  <c16:uniqueId val="{00000000-BF99-424B-BC43-00D415638C8F}"/>
                </c:ext>
              </c:extLst>
            </c:dLbl>
            <c:dLbl>
              <c:idx val="1"/>
              <c:layout>
                <c:manualLayout>
                  <c:x val="2.0833306972380609E-2"/>
                  <c:y val="-0.15188341481613146"/>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BF99-424B-BC43-00D415638C8F}"/>
                </c:ext>
              </c:extLst>
            </c:dLbl>
            <c:spPr>
              <a:noFill/>
              <a:ln>
                <a:noFill/>
              </a:ln>
              <a:effectLst/>
            </c:spPr>
            <c:txPr>
              <a:bodyPr rot="0" spcFirstLastPara="1" vertOverflow="ellipsis" vert="horz" wrap="square" anchor="ctr" anchorCtr="1"/>
              <a:lstStyle/>
              <a:p>
                <a:pPr>
                  <a:defRPr sz="1100" b="0" i="0" u="none" strike="noStrike" kern="1200" baseline="0">
                    <a:solidFill>
                      <a:srgbClr val="000000"/>
                    </a:solidFill>
                    <a:latin typeface="Arial Narrow" panose="020B0606020202030204" pitchFamily="34" charset="0"/>
                    <a:ea typeface="Arial Narrow"/>
                    <a:cs typeface="Arial Narrow"/>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numRef>
              <c:f>'K3.4.6 ŤZP a kompenzácie'!$F$104:$F$105</c:f>
              <c:numCache>
                <c:formatCode>General</c:formatCode>
                <c:ptCount val="2"/>
                <c:pt idx="0">
                  <c:v>2024</c:v>
                </c:pt>
                <c:pt idx="1">
                  <c:v>2025</c:v>
                </c:pt>
              </c:numCache>
            </c:numRef>
          </c:cat>
          <c:val>
            <c:numRef>
              <c:f>'K3.4.6 ŤZP a kompenzácie'!$M$104:$M$105</c:f>
              <c:numCache>
                <c:formatCode>0.00%</c:formatCode>
                <c:ptCount val="2"/>
                <c:pt idx="0">
                  <c:v>2.4359450427033049E-2</c:v>
                </c:pt>
                <c:pt idx="1">
                  <c:v>2.3139193351959308E-2</c:v>
                </c:pt>
              </c:numCache>
            </c:numRef>
          </c:val>
          <c:extLst>
            <c:ext xmlns:c16="http://schemas.microsoft.com/office/drawing/2014/chart" uri="{C3380CC4-5D6E-409C-BE32-E72D297353CC}">
              <c16:uniqueId val="{00000002-BF99-424B-BC43-00D415638C8F}"/>
            </c:ext>
          </c:extLst>
        </c:ser>
        <c:ser>
          <c:idx val="1"/>
          <c:order val="1"/>
          <c:tx>
            <c:strRef>
              <c:f>'K3.4.6 ŤZP a kompenzácie'!$N$103</c:f>
              <c:strCache>
                <c:ptCount val="1"/>
                <c:pt idx="0">
                  <c:v>18 – 30 rokov</c:v>
                </c:pt>
              </c:strCache>
            </c:strRef>
          </c:tx>
          <c:spPr>
            <a:pattFill prst="pct90">
              <a:fgClr>
                <a:schemeClr val="bg1">
                  <a:lumMod val="65000"/>
                </a:schemeClr>
              </a:fgClr>
              <a:bgClr>
                <a:schemeClr val="bg1"/>
              </a:bgClr>
            </a:pattFill>
            <a:ln>
              <a:solidFill>
                <a:schemeClr val="bg1">
                  <a:lumMod val="50000"/>
                </a:schemeClr>
              </a:solidFill>
            </a:ln>
            <a:effectLst/>
          </c:spPr>
          <c:invertIfNegative val="0"/>
          <c:dLbls>
            <c:spPr>
              <a:noFill/>
              <a:ln>
                <a:noFill/>
              </a:ln>
              <a:effectLst/>
            </c:spPr>
            <c:txPr>
              <a:bodyPr rot="0" spcFirstLastPara="1" vertOverflow="ellipsis" vert="horz" wrap="square" anchor="ctr" anchorCtr="1"/>
              <a:lstStyle/>
              <a:p>
                <a:pPr>
                  <a:defRPr sz="1100" b="1" i="0" u="none" strike="noStrike" kern="1200" baseline="0">
                    <a:solidFill>
                      <a:srgbClr val="000000"/>
                    </a:solidFill>
                    <a:latin typeface="Arial Narrow" panose="020B0606020202030204" pitchFamily="34" charset="0"/>
                    <a:ea typeface="Arial Narrow"/>
                    <a:cs typeface="Arial Narrow"/>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6350" cap="flat" cmpd="sng" algn="ctr">
                      <a:solidFill>
                        <a:schemeClr val="tx1"/>
                      </a:solidFill>
                      <a:prstDash val="solid"/>
                      <a:round/>
                    </a:ln>
                    <a:effectLst/>
                  </c:spPr>
                </c15:leaderLines>
              </c:ext>
            </c:extLst>
          </c:dLbls>
          <c:cat>
            <c:numRef>
              <c:f>'K3.4.6 ŤZP a kompenzácie'!$F$104:$F$105</c:f>
              <c:numCache>
                <c:formatCode>General</c:formatCode>
                <c:ptCount val="2"/>
                <c:pt idx="0">
                  <c:v>2024</c:v>
                </c:pt>
                <c:pt idx="1">
                  <c:v>2025</c:v>
                </c:pt>
              </c:numCache>
            </c:numRef>
          </c:cat>
          <c:val>
            <c:numRef>
              <c:f>'K3.4.6 ŤZP a kompenzácie'!$N$104:$N$105</c:f>
              <c:numCache>
                <c:formatCode>0.00%</c:formatCode>
                <c:ptCount val="2"/>
                <c:pt idx="0">
                  <c:v>7.3301151132565912E-2</c:v>
                </c:pt>
                <c:pt idx="1">
                  <c:v>6.8557919621749411E-2</c:v>
                </c:pt>
              </c:numCache>
            </c:numRef>
          </c:val>
          <c:extLst>
            <c:ext xmlns:c16="http://schemas.microsoft.com/office/drawing/2014/chart" uri="{C3380CC4-5D6E-409C-BE32-E72D297353CC}">
              <c16:uniqueId val="{00000003-BF99-424B-BC43-00D415638C8F}"/>
            </c:ext>
          </c:extLst>
        </c:ser>
        <c:ser>
          <c:idx val="2"/>
          <c:order val="2"/>
          <c:tx>
            <c:strRef>
              <c:f>'K3.4.6 ŤZP a kompenzácie'!$O$103</c:f>
              <c:strCache>
                <c:ptCount val="1"/>
                <c:pt idx="0">
                  <c:v>30 – 65 rokov</c:v>
                </c:pt>
              </c:strCache>
            </c:strRef>
          </c:tx>
          <c:spPr>
            <a:solidFill>
              <a:srgbClr val="E85E89"/>
            </a:solidFill>
            <a:ln>
              <a:solidFill>
                <a:srgbClr val="E85E89"/>
              </a:solidFill>
            </a:ln>
            <a:effectLst/>
          </c:spPr>
          <c:invertIfNegative val="0"/>
          <c:dLbls>
            <c:spPr>
              <a:noFill/>
              <a:ln>
                <a:noFill/>
              </a:ln>
              <a:effectLst/>
            </c:spPr>
            <c:txPr>
              <a:bodyPr rot="0" spcFirstLastPara="1" vertOverflow="ellipsis" vert="horz" wrap="square" anchor="ctr" anchorCtr="1"/>
              <a:lstStyle/>
              <a:p>
                <a:pPr>
                  <a:defRPr sz="1100" b="1" i="0" u="none" strike="noStrike" kern="1200" baseline="0">
                    <a:solidFill>
                      <a:schemeClr val="bg1"/>
                    </a:solidFill>
                    <a:latin typeface="Arial Narrow" panose="020B0606020202030204" pitchFamily="34" charset="0"/>
                    <a:ea typeface="Arial Narrow"/>
                    <a:cs typeface="Arial Narrow"/>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6350" cap="flat" cmpd="sng" algn="ctr">
                      <a:solidFill>
                        <a:schemeClr val="tx1"/>
                      </a:solidFill>
                      <a:prstDash val="solid"/>
                      <a:round/>
                    </a:ln>
                    <a:effectLst/>
                  </c:spPr>
                </c15:leaderLines>
              </c:ext>
            </c:extLst>
          </c:dLbls>
          <c:cat>
            <c:numRef>
              <c:f>'K3.4.6 ŤZP a kompenzácie'!$F$104:$F$105</c:f>
              <c:numCache>
                <c:formatCode>General</c:formatCode>
                <c:ptCount val="2"/>
                <c:pt idx="0">
                  <c:v>2024</c:v>
                </c:pt>
                <c:pt idx="1">
                  <c:v>2025</c:v>
                </c:pt>
              </c:numCache>
            </c:numRef>
          </c:cat>
          <c:val>
            <c:numRef>
              <c:f>'K3.4.6 ŤZP a kompenzácie'!$O$104:$O$105</c:f>
              <c:numCache>
                <c:formatCode>0.00%</c:formatCode>
                <c:ptCount val="2"/>
                <c:pt idx="0">
                  <c:v>0.60950612699591533</c:v>
                </c:pt>
                <c:pt idx="1">
                  <c:v>0.59287914607063541</c:v>
                </c:pt>
              </c:numCache>
            </c:numRef>
          </c:val>
          <c:extLst>
            <c:ext xmlns:c16="http://schemas.microsoft.com/office/drawing/2014/chart" uri="{C3380CC4-5D6E-409C-BE32-E72D297353CC}">
              <c16:uniqueId val="{00000004-BF99-424B-BC43-00D415638C8F}"/>
            </c:ext>
          </c:extLst>
        </c:ser>
        <c:ser>
          <c:idx val="3"/>
          <c:order val="3"/>
          <c:tx>
            <c:strRef>
              <c:f>'K3.4.6 ŤZP a kompenzácie'!$P$103</c:f>
              <c:strCache>
                <c:ptCount val="1"/>
                <c:pt idx="0">
                  <c:v>65 – 80 rokov</c:v>
                </c:pt>
              </c:strCache>
            </c:strRef>
          </c:tx>
          <c:spPr>
            <a:pattFill prst="dashHorz">
              <a:fgClr>
                <a:schemeClr val="bg1">
                  <a:lumMod val="65000"/>
                </a:schemeClr>
              </a:fgClr>
              <a:bgClr>
                <a:schemeClr val="bg1"/>
              </a:bgClr>
            </a:pattFill>
            <a:ln>
              <a:solidFill>
                <a:schemeClr val="tx1">
                  <a:lumMod val="65000"/>
                  <a:lumOff val="35000"/>
                </a:schemeClr>
              </a:solidFill>
            </a:ln>
            <a:effectLst/>
          </c:spPr>
          <c:invertIfNegative val="0"/>
          <c:dLbls>
            <c:spPr>
              <a:noFill/>
              <a:ln>
                <a:noFill/>
              </a:ln>
              <a:effectLst/>
            </c:spPr>
            <c:txPr>
              <a:bodyPr rot="0" spcFirstLastPara="1" vertOverflow="ellipsis" vert="horz" wrap="square" anchor="ctr" anchorCtr="1"/>
              <a:lstStyle/>
              <a:p>
                <a:pPr>
                  <a:defRPr sz="1100" b="1" i="0" u="none" strike="noStrike" kern="1200" baseline="0">
                    <a:solidFill>
                      <a:srgbClr val="000000"/>
                    </a:solidFill>
                    <a:latin typeface="Arial Narrow" panose="020B0606020202030204" pitchFamily="34" charset="0"/>
                    <a:ea typeface="Arial Narrow"/>
                    <a:cs typeface="Arial Narrow"/>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6350" cap="flat" cmpd="sng" algn="ctr">
                      <a:solidFill>
                        <a:schemeClr val="tx1"/>
                      </a:solidFill>
                      <a:prstDash val="solid"/>
                      <a:round/>
                    </a:ln>
                    <a:effectLst/>
                  </c:spPr>
                </c15:leaderLines>
              </c:ext>
            </c:extLst>
          </c:dLbls>
          <c:cat>
            <c:numRef>
              <c:f>'K3.4.6 ŤZP a kompenzácie'!$F$104:$F$105</c:f>
              <c:numCache>
                <c:formatCode>General</c:formatCode>
                <c:ptCount val="2"/>
                <c:pt idx="0">
                  <c:v>2024</c:v>
                </c:pt>
                <c:pt idx="1">
                  <c:v>2025</c:v>
                </c:pt>
              </c:numCache>
            </c:numRef>
          </c:cat>
          <c:val>
            <c:numRef>
              <c:f>'K3.4.6 ŤZP a kompenzácie'!$P$104:$P$105</c:f>
              <c:numCache>
                <c:formatCode>0.00%</c:formatCode>
                <c:ptCount val="2"/>
                <c:pt idx="0">
                  <c:v>0.25777942814704791</c:v>
                </c:pt>
                <c:pt idx="1">
                  <c:v>0.27229744251020849</c:v>
                </c:pt>
              </c:numCache>
            </c:numRef>
          </c:val>
          <c:extLst>
            <c:ext xmlns:c16="http://schemas.microsoft.com/office/drawing/2014/chart" uri="{C3380CC4-5D6E-409C-BE32-E72D297353CC}">
              <c16:uniqueId val="{00000005-BF99-424B-BC43-00D415638C8F}"/>
            </c:ext>
          </c:extLst>
        </c:ser>
        <c:ser>
          <c:idx val="4"/>
          <c:order val="4"/>
          <c:tx>
            <c:strRef>
              <c:f>'K3.4.6 ŤZP a kompenzácie'!$Q$103</c:f>
              <c:strCache>
                <c:ptCount val="1"/>
                <c:pt idx="0">
                  <c:v>viac ako 80 rokov</c:v>
                </c:pt>
              </c:strCache>
            </c:strRef>
          </c:tx>
          <c:spPr>
            <a:solidFill>
              <a:srgbClr val="B7194B"/>
            </a:solidFill>
            <a:ln>
              <a:solidFill>
                <a:srgbClr val="B7194B"/>
              </a:solidFill>
            </a:ln>
            <a:effectLst/>
          </c:spPr>
          <c:invertIfNegative val="0"/>
          <c:dLbls>
            <c:dLbl>
              <c:idx val="0"/>
              <c:layout>
                <c:manualLayout>
                  <c:x val="-5.9312284218027998E-2"/>
                  <c:y val="-0.13891466084860607"/>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BF99-424B-BC43-00D415638C8F}"/>
                </c:ext>
              </c:extLst>
            </c:dLbl>
            <c:dLbl>
              <c:idx val="1"/>
              <c:layout>
                <c:manualLayout>
                  <c:x val="-4.859919303148566E-2"/>
                  <c:y val="-0.1389146608486061"/>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BF99-424B-BC43-00D415638C8F}"/>
                </c:ext>
              </c:extLst>
            </c:dLbl>
            <c:spPr>
              <a:noFill/>
              <a:ln>
                <a:noFill/>
              </a:ln>
              <a:effectLst/>
            </c:spPr>
            <c:txPr>
              <a:bodyPr rot="0" spcFirstLastPara="1" vertOverflow="ellipsis" vert="horz" wrap="square" anchor="ctr" anchorCtr="1"/>
              <a:lstStyle/>
              <a:p>
                <a:pPr>
                  <a:defRPr sz="1100" b="0" i="0" u="none" strike="noStrike" kern="1200" baseline="0">
                    <a:solidFill>
                      <a:srgbClr val="000000"/>
                    </a:solidFill>
                    <a:latin typeface="Arial Narrow" panose="020B0606020202030204" pitchFamily="34" charset="0"/>
                    <a:ea typeface="Arial Narrow"/>
                    <a:cs typeface="Arial Narrow"/>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val>
            <c:numRef>
              <c:f>'K3.4.6 ŤZP a kompenzácie'!$Q$104:$Q$105</c:f>
              <c:numCache>
                <c:formatCode>0.00%</c:formatCode>
                <c:ptCount val="2"/>
                <c:pt idx="0">
                  <c:v>3.5053843297437805E-2</c:v>
                </c:pt>
                <c:pt idx="1">
                  <c:v>4.3126298445447381E-2</c:v>
                </c:pt>
              </c:numCache>
            </c:numRef>
          </c:val>
          <c:extLst>
            <c:ext xmlns:c16="http://schemas.microsoft.com/office/drawing/2014/chart" uri="{C3380CC4-5D6E-409C-BE32-E72D297353CC}">
              <c16:uniqueId val="{00000008-BF99-424B-BC43-00D415638C8F}"/>
            </c:ext>
          </c:extLst>
        </c:ser>
        <c:dLbls>
          <c:showLegendKey val="0"/>
          <c:showVal val="1"/>
          <c:showCatName val="0"/>
          <c:showSerName val="0"/>
          <c:showPercent val="0"/>
          <c:showBubbleSize val="0"/>
        </c:dLbls>
        <c:gapWidth val="150"/>
        <c:overlap val="100"/>
        <c:axId val="216633688"/>
        <c:axId val="217251536"/>
      </c:barChart>
      <c:catAx>
        <c:axId val="216633688"/>
        <c:scaling>
          <c:orientation val="minMax"/>
        </c:scaling>
        <c:delete val="0"/>
        <c:axPos val="l"/>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1100" b="0" i="0" u="none" strike="noStrike" kern="1200" baseline="0">
                <a:solidFill>
                  <a:srgbClr val="000000"/>
                </a:solidFill>
                <a:latin typeface="Arial Narrow" panose="020B0606020202030204" pitchFamily="34" charset="0"/>
                <a:ea typeface="Arial Narrow"/>
                <a:cs typeface="Arial Narrow"/>
              </a:defRPr>
            </a:pPr>
            <a:endParaRPr lang="sk-SK"/>
          </a:p>
        </c:txPr>
        <c:crossAx val="217251536"/>
        <c:crosses val="autoZero"/>
        <c:auto val="1"/>
        <c:lblAlgn val="ctr"/>
        <c:lblOffset val="100"/>
        <c:tickLblSkip val="1"/>
        <c:noMultiLvlLbl val="0"/>
      </c:catAx>
      <c:valAx>
        <c:axId val="217251536"/>
        <c:scaling>
          <c:orientation val="minMax"/>
          <c:max val="1"/>
          <c:min val="0"/>
        </c:scaling>
        <c:delete val="0"/>
        <c:axPos val="b"/>
        <c:majorGridlines>
          <c:spPr>
            <a:ln w="6350" cap="flat" cmpd="sng" algn="ctr">
              <a:solidFill>
                <a:schemeClr val="tx1">
                  <a:tint val="75000"/>
                </a:schemeClr>
              </a:solidFill>
              <a:prstDash val="solid"/>
              <a:round/>
            </a:ln>
            <a:effectLst/>
          </c:spPr>
        </c:majorGridlines>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1100" b="0" i="0" u="none" strike="noStrike" kern="1200" baseline="0">
                <a:solidFill>
                  <a:srgbClr val="000000"/>
                </a:solidFill>
                <a:latin typeface="Arial Narrow" panose="020B0606020202030204" pitchFamily="34" charset="0"/>
                <a:ea typeface="Arial Narrow"/>
                <a:cs typeface="Arial Narrow"/>
              </a:defRPr>
            </a:pPr>
            <a:endParaRPr lang="sk-SK"/>
          </a:p>
        </c:txPr>
        <c:crossAx val="216633688"/>
        <c:crosses val="autoZero"/>
        <c:crossBetween val="between"/>
      </c:valAx>
      <c:spPr>
        <a:solidFill>
          <a:schemeClr val="bg1"/>
        </a:solidFill>
        <a:ln>
          <a:noFill/>
        </a:ln>
        <a:effectLst/>
      </c:spPr>
    </c:plotArea>
    <c:legend>
      <c:legendPos val="t"/>
      <c:layout>
        <c:manualLayout>
          <c:xMode val="edge"/>
          <c:yMode val="edge"/>
          <c:x val="0.13245080715384264"/>
          <c:y val="2.97674273247013E-2"/>
          <c:w val="0.79381036653101389"/>
          <c:h val="9.0941834368877802E-2"/>
        </c:manualLayout>
      </c:layout>
      <c:overlay val="0"/>
      <c:spPr>
        <a:noFill/>
        <a:ln>
          <a:noFill/>
        </a:ln>
        <a:effectLst/>
      </c:spPr>
      <c:txPr>
        <a:bodyPr rot="0" spcFirstLastPara="1" vertOverflow="ellipsis" vert="horz" wrap="square" anchor="ctr" anchorCtr="1"/>
        <a:lstStyle/>
        <a:p>
          <a:pPr>
            <a:defRPr sz="1100" b="0" i="0" u="none" strike="noStrike" kern="1200" baseline="0">
              <a:solidFill>
                <a:srgbClr val="000000"/>
              </a:solidFill>
              <a:latin typeface="Arial Narrow" panose="020B0606020202030204" pitchFamily="34" charset="0"/>
              <a:ea typeface="Arial Narrow"/>
              <a:cs typeface="Arial Narrow"/>
            </a:defRPr>
          </a:pPr>
          <a:endParaRPr lang="sk-SK"/>
        </a:p>
      </c:txPr>
    </c:legend>
    <c:plotVisOnly val="1"/>
    <c:dispBlanksAs val="gap"/>
    <c:showDLblsOverMax val="0"/>
  </c:chart>
  <c:spPr>
    <a:solidFill>
      <a:schemeClr val="bg1"/>
    </a:solidFill>
    <a:ln w="6350" cap="flat" cmpd="sng" algn="ctr">
      <a:noFill/>
      <a:prstDash val="solid"/>
      <a:round/>
    </a:ln>
    <a:effectLst/>
  </c:spPr>
  <c:txPr>
    <a:bodyPr/>
    <a:lstStyle/>
    <a:p>
      <a:pPr>
        <a:defRPr sz="1100" b="0" i="0" u="none" strike="noStrike" baseline="0">
          <a:solidFill>
            <a:srgbClr val="000000"/>
          </a:solidFill>
          <a:latin typeface="Arial Narrow" panose="020B0606020202030204" pitchFamily="34" charset="0"/>
          <a:ea typeface="Arial Narrow"/>
          <a:cs typeface="Arial Narrow"/>
        </a:defRPr>
      </a:pPr>
      <a:endParaRPr lang="sk-SK"/>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6.7324778121971143E-2"/>
          <c:y val="0.17528287845553148"/>
          <c:w val="0.90150353032908448"/>
          <c:h val="0.6971386939443599"/>
        </c:manualLayout>
      </c:layout>
      <c:barChart>
        <c:barDir val="bar"/>
        <c:grouping val="percentStacked"/>
        <c:varyColors val="0"/>
        <c:ser>
          <c:idx val="0"/>
          <c:order val="0"/>
          <c:tx>
            <c:strRef>
              <c:f>'K3.4.6 ŤZP a kompenzácie'!$M$162</c:f>
              <c:strCache>
                <c:ptCount val="1"/>
                <c:pt idx="0">
                  <c:v>od 6 – do 18 rokov</c:v>
                </c:pt>
              </c:strCache>
            </c:strRef>
          </c:tx>
          <c:spPr>
            <a:solidFill>
              <a:srgbClr val="B8194B"/>
            </a:solidFill>
            <a:ln>
              <a:solidFill>
                <a:srgbClr val="B8194B"/>
              </a:solidFill>
            </a:ln>
            <a:effectLst/>
          </c:spPr>
          <c:invertIfNegative val="0"/>
          <c:dLbls>
            <c:spPr>
              <a:noFill/>
              <a:ln>
                <a:noFill/>
              </a:ln>
              <a:effectLst/>
            </c:spPr>
            <c:txPr>
              <a:bodyPr rot="0" spcFirstLastPara="1" vertOverflow="ellipsis" vert="horz" wrap="square" anchor="ctr" anchorCtr="1"/>
              <a:lstStyle/>
              <a:p>
                <a:pPr>
                  <a:defRPr sz="1100" b="1" i="0" u="none" strike="noStrike" kern="1200" baseline="0">
                    <a:solidFill>
                      <a:schemeClr val="bg1"/>
                    </a:solidFill>
                    <a:latin typeface="Arial Narrow" panose="020B0606020202030204" pitchFamily="34" charset="0"/>
                    <a:ea typeface="Arial Narrow"/>
                    <a:cs typeface="Arial Narrow"/>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6350" cap="flat" cmpd="sng" algn="ctr">
                      <a:solidFill>
                        <a:schemeClr val="tx1"/>
                      </a:solidFill>
                      <a:prstDash val="solid"/>
                      <a:round/>
                    </a:ln>
                    <a:effectLst/>
                  </c:spPr>
                </c15:leaderLines>
              </c:ext>
            </c:extLst>
          </c:dLbls>
          <c:cat>
            <c:numRef>
              <c:f>'K3.4.6 ŤZP a kompenzácie'!$F$163:$F$164</c:f>
              <c:numCache>
                <c:formatCode>General</c:formatCode>
                <c:ptCount val="2"/>
                <c:pt idx="0">
                  <c:v>2025</c:v>
                </c:pt>
                <c:pt idx="1">
                  <c:v>2024</c:v>
                </c:pt>
              </c:numCache>
            </c:numRef>
          </c:cat>
          <c:val>
            <c:numRef>
              <c:f>'K3.4.6 ŤZP a kompenzácie'!$M$163:$M$164</c:f>
              <c:numCache>
                <c:formatCode>0.00%</c:formatCode>
                <c:ptCount val="2"/>
                <c:pt idx="0">
                  <c:v>0.11573753801574145</c:v>
                </c:pt>
                <c:pt idx="1">
                  <c:v>0.11158828107627307</c:v>
                </c:pt>
              </c:numCache>
            </c:numRef>
          </c:val>
          <c:extLst>
            <c:ext xmlns:c16="http://schemas.microsoft.com/office/drawing/2014/chart" uri="{C3380CC4-5D6E-409C-BE32-E72D297353CC}">
              <c16:uniqueId val="{00000000-5FC3-499C-9B57-DFD9A472E693}"/>
            </c:ext>
          </c:extLst>
        </c:ser>
        <c:ser>
          <c:idx val="1"/>
          <c:order val="1"/>
          <c:tx>
            <c:strRef>
              <c:f>'K3.4.6 ŤZP a kompenzácie'!$N$162</c:f>
              <c:strCache>
                <c:ptCount val="1"/>
                <c:pt idx="0">
                  <c:v>od 18 – do 30 rokov</c:v>
                </c:pt>
              </c:strCache>
            </c:strRef>
          </c:tx>
          <c:spPr>
            <a:solidFill>
              <a:schemeClr val="bg1">
                <a:lumMod val="75000"/>
              </a:schemeClr>
            </a:solidFill>
            <a:ln>
              <a:solidFill>
                <a:schemeClr val="bg1">
                  <a:lumMod val="50000"/>
                </a:schemeClr>
              </a:solidFill>
            </a:ln>
            <a:effectLst/>
          </c:spPr>
          <c:invertIfNegative val="0"/>
          <c:dLbls>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Arial Narrow" panose="020B0606020202030204" pitchFamily="34" charset="0"/>
                    <a:ea typeface="Arial Narrow"/>
                    <a:cs typeface="Arial Narrow"/>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6350" cap="flat" cmpd="sng" algn="ctr">
                      <a:solidFill>
                        <a:schemeClr val="tx1"/>
                      </a:solidFill>
                      <a:prstDash val="solid"/>
                      <a:round/>
                    </a:ln>
                    <a:effectLst/>
                  </c:spPr>
                </c15:leaderLines>
              </c:ext>
            </c:extLst>
          </c:dLbls>
          <c:cat>
            <c:numRef>
              <c:f>'K3.4.6 ŤZP a kompenzácie'!$F$163:$F$164</c:f>
              <c:numCache>
                <c:formatCode>General</c:formatCode>
                <c:ptCount val="2"/>
                <c:pt idx="0">
                  <c:v>2025</c:v>
                </c:pt>
                <c:pt idx="1">
                  <c:v>2024</c:v>
                </c:pt>
              </c:numCache>
            </c:numRef>
          </c:cat>
          <c:val>
            <c:numRef>
              <c:f>'K3.4.6 ŤZP a kompenzácie'!$N$163:$N$164</c:f>
              <c:numCache>
                <c:formatCode>0.00%</c:formatCode>
                <c:ptCount val="2"/>
                <c:pt idx="0">
                  <c:v>7.1489172855781657E-2</c:v>
                </c:pt>
                <c:pt idx="1">
                  <c:v>7.3576828997109184E-2</c:v>
                </c:pt>
              </c:numCache>
            </c:numRef>
          </c:val>
          <c:extLst>
            <c:ext xmlns:c16="http://schemas.microsoft.com/office/drawing/2014/chart" uri="{C3380CC4-5D6E-409C-BE32-E72D297353CC}">
              <c16:uniqueId val="{00000001-5FC3-499C-9B57-DFD9A472E693}"/>
            </c:ext>
          </c:extLst>
        </c:ser>
        <c:ser>
          <c:idx val="2"/>
          <c:order val="2"/>
          <c:tx>
            <c:strRef>
              <c:f>'K3.4.6 ŤZP a kompenzácie'!$O$162</c:f>
              <c:strCache>
                <c:ptCount val="1"/>
                <c:pt idx="0">
                  <c:v>od 30 – do 65 rokov</c:v>
                </c:pt>
              </c:strCache>
            </c:strRef>
          </c:tx>
          <c:spPr>
            <a:pattFill prst="pct5">
              <a:fgClr>
                <a:srgbClr val="B7194A"/>
              </a:fgClr>
              <a:bgClr>
                <a:schemeClr val="bg1"/>
              </a:bgClr>
            </a:pattFill>
            <a:ln>
              <a:solidFill>
                <a:srgbClr val="B7194A"/>
              </a:solidFill>
            </a:ln>
            <a:effectLst/>
          </c:spPr>
          <c:invertIfNegative val="0"/>
          <c:dLbls>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Arial Narrow" panose="020B0606020202030204" pitchFamily="34" charset="0"/>
                    <a:ea typeface="Arial Narrow"/>
                    <a:cs typeface="Arial Narrow"/>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6350" cap="flat" cmpd="sng" algn="ctr">
                      <a:solidFill>
                        <a:schemeClr val="tx1"/>
                      </a:solidFill>
                      <a:prstDash val="solid"/>
                      <a:round/>
                    </a:ln>
                    <a:effectLst/>
                  </c:spPr>
                </c15:leaderLines>
              </c:ext>
            </c:extLst>
          </c:dLbls>
          <c:cat>
            <c:numRef>
              <c:f>'K3.4.6 ŤZP a kompenzácie'!$F$163:$F$164</c:f>
              <c:numCache>
                <c:formatCode>General</c:formatCode>
                <c:ptCount val="2"/>
                <c:pt idx="0">
                  <c:v>2025</c:v>
                </c:pt>
                <c:pt idx="1">
                  <c:v>2024</c:v>
                </c:pt>
              </c:numCache>
            </c:numRef>
          </c:cat>
          <c:val>
            <c:numRef>
              <c:f>'K3.4.6 ŤZP a kompenzácie'!$O$163:$O$164</c:f>
              <c:numCache>
                <c:formatCode>0.00%</c:formatCode>
                <c:ptCount val="2"/>
                <c:pt idx="0">
                  <c:v>0.20243300745304321</c:v>
                </c:pt>
                <c:pt idx="1">
                  <c:v>0.20952857460529242</c:v>
                </c:pt>
              </c:numCache>
            </c:numRef>
          </c:val>
          <c:extLst>
            <c:ext xmlns:c16="http://schemas.microsoft.com/office/drawing/2014/chart" uri="{C3380CC4-5D6E-409C-BE32-E72D297353CC}">
              <c16:uniqueId val="{00000002-5FC3-499C-9B57-DFD9A472E693}"/>
            </c:ext>
          </c:extLst>
        </c:ser>
        <c:ser>
          <c:idx val="3"/>
          <c:order val="3"/>
          <c:tx>
            <c:strRef>
              <c:f>'K3.4.6 ŤZP a kompenzácie'!$P$162</c:f>
              <c:strCache>
                <c:ptCount val="1"/>
                <c:pt idx="0">
                  <c:v>od 65 – do 80 rokov</c:v>
                </c:pt>
              </c:strCache>
            </c:strRef>
          </c:tx>
          <c:spPr>
            <a:pattFill prst="wdUpDiag">
              <a:fgClr>
                <a:srgbClr val="B7194A"/>
              </a:fgClr>
              <a:bgClr>
                <a:schemeClr val="bg1"/>
              </a:bgClr>
            </a:pattFill>
            <a:ln>
              <a:solidFill>
                <a:srgbClr val="B7194A"/>
              </a:solidFill>
            </a:ln>
            <a:effectLst/>
          </c:spPr>
          <c:invertIfNegative val="0"/>
          <c:dLbls>
            <c:spPr>
              <a:solidFill>
                <a:schemeClr val="bg1"/>
              </a:solid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Arial Narrow" panose="020B0606020202030204" pitchFamily="34" charset="0"/>
                    <a:ea typeface="Arial Narrow"/>
                    <a:cs typeface="Arial Narrow"/>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6350" cap="flat" cmpd="sng" algn="ctr">
                      <a:solidFill>
                        <a:schemeClr val="tx1"/>
                      </a:solidFill>
                      <a:prstDash val="solid"/>
                      <a:round/>
                    </a:ln>
                    <a:effectLst/>
                  </c:spPr>
                </c15:leaderLines>
              </c:ext>
            </c:extLst>
          </c:dLbls>
          <c:cat>
            <c:numRef>
              <c:f>'K3.4.6 ŤZP a kompenzácie'!$F$163:$F$164</c:f>
              <c:numCache>
                <c:formatCode>General</c:formatCode>
                <c:ptCount val="2"/>
                <c:pt idx="0">
                  <c:v>2025</c:v>
                </c:pt>
                <c:pt idx="1">
                  <c:v>2024</c:v>
                </c:pt>
              </c:numCache>
            </c:numRef>
          </c:cat>
          <c:val>
            <c:numRef>
              <c:f>'K3.4.6 ŤZP a kompenzácie'!$P$163:$P$164</c:f>
              <c:numCache>
                <c:formatCode>0.00%</c:formatCode>
                <c:ptCount val="2"/>
                <c:pt idx="0">
                  <c:v>0.25045357837442733</c:v>
                </c:pt>
                <c:pt idx="1">
                  <c:v>0.2475261285301312</c:v>
                </c:pt>
              </c:numCache>
            </c:numRef>
          </c:val>
          <c:extLst>
            <c:ext xmlns:c16="http://schemas.microsoft.com/office/drawing/2014/chart" uri="{C3380CC4-5D6E-409C-BE32-E72D297353CC}">
              <c16:uniqueId val="{00000003-5FC3-499C-9B57-DFD9A472E693}"/>
            </c:ext>
          </c:extLst>
        </c:ser>
        <c:ser>
          <c:idx val="4"/>
          <c:order val="4"/>
          <c:tx>
            <c:strRef>
              <c:f>'K3.4.6 ŤZP a kompenzácie'!$Q$162</c:f>
              <c:strCache>
                <c:ptCount val="1"/>
                <c:pt idx="0">
                  <c:v>od 80 rokov a viac </c:v>
                </c:pt>
              </c:strCache>
            </c:strRef>
          </c:tx>
          <c:spPr>
            <a:pattFill prst="pct90">
              <a:fgClr>
                <a:schemeClr val="tx1">
                  <a:lumMod val="50000"/>
                  <a:lumOff val="50000"/>
                </a:schemeClr>
              </a:fgClr>
              <a:bgClr>
                <a:schemeClr val="bg1"/>
              </a:bgClr>
            </a:pattFill>
            <a:ln>
              <a:solidFill>
                <a:schemeClr val="tx1">
                  <a:lumMod val="50000"/>
                  <a:lumOff val="50000"/>
                </a:schemeClr>
              </a:solidFill>
            </a:ln>
            <a:effectLst/>
          </c:spPr>
          <c:invertIfNegative val="0"/>
          <c:dLbls>
            <c:spPr>
              <a:solidFill>
                <a:schemeClr val="bg1"/>
              </a:solid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000000"/>
                    </a:solidFill>
                    <a:latin typeface="Arial Narrow" panose="020B0606020202030204" pitchFamily="34" charset="0"/>
                    <a:ea typeface="Arial Narrow"/>
                    <a:cs typeface="Arial Narrow"/>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6350" cap="flat" cmpd="sng" algn="ctr">
                      <a:solidFill>
                        <a:schemeClr val="tx1"/>
                      </a:solidFill>
                      <a:prstDash val="solid"/>
                      <a:round/>
                    </a:ln>
                    <a:effectLst/>
                  </c:spPr>
                </c15:leaderLines>
              </c:ext>
            </c:extLst>
          </c:dLbls>
          <c:cat>
            <c:numRef>
              <c:f>'K3.4.6 ŤZP a kompenzácie'!$F$163:$F$164</c:f>
              <c:numCache>
                <c:formatCode>General</c:formatCode>
                <c:ptCount val="2"/>
                <c:pt idx="0">
                  <c:v>2025</c:v>
                </c:pt>
                <c:pt idx="1">
                  <c:v>2024</c:v>
                </c:pt>
              </c:numCache>
            </c:numRef>
          </c:cat>
          <c:val>
            <c:numRef>
              <c:f>'K3.4.6 ŤZP a kompenzácie'!$Q$163:$Q$164</c:f>
              <c:numCache>
                <c:formatCode>0.00%</c:formatCode>
                <c:ptCount val="2"/>
                <c:pt idx="0">
                  <c:v>0.35988670330100636</c:v>
                </c:pt>
                <c:pt idx="1">
                  <c:v>0.35778018679119411</c:v>
                </c:pt>
              </c:numCache>
            </c:numRef>
          </c:val>
          <c:extLst>
            <c:ext xmlns:c16="http://schemas.microsoft.com/office/drawing/2014/chart" uri="{C3380CC4-5D6E-409C-BE32-E72D297353CC}">
              <c16:uniqueId val="{00000004-5FC3-499C-9B57-DFD9A472E693}"/>
            </c:ext>
          </c:extLst>
        </c:ser>
        <c:dLbls>
          <c:showLegendKey val="0"/>
          <c:showVal val="1"/>
          <c:showCatName val="0"/>
          <c:showSerName val="0"/>
          <c:showPercent val="0"/>
          <c:showBubbleSize val="0"/>
        </c:dLbls>
        <c:gapWidth val="150"/>
        <c:overlap val="100"/>
        <c:axId val="216633688"/>
        <c:axId val="217251536"/>
      </c:barChart>
      <c:catAx>
        <c:axId val="216633688"/>
        <c:scaling>
          <c:orientation val="minMax"/>
        </c:scaling>
        <c:delete val="0"/>
        <c:axPos val="l"/>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1100" b="0" i="0" u="none" strike="noStrike" kern="1200" baseline="0">
                <a:solidFill>
                  <a:srgbClr val="000000"/>
                </a:solidFill>
                <a:latin typeface="Arial Narrow" panose="020B0606020202030204" pitchFamily="34" charset="0"/>
                <a:ea typeface="Arial Narrow"/>
                <a:cs typeface="Arial Narrow"/>
              </a:defRPr>
            </a:pPr>
            <a:endParaRPr lang="sk-SK"/>
          </a:p>
        </c:txPr>
        <c:crossAx val="217251536"/>
        <c:crosses val="autoZero"/>
        <c:auto val="1"/>
        <c:lblAlgn val="ctr"/>
        <c:lblOffset val="100"/>
        <c:tickLblSkip val="1"/>
        <c:noMultiLvlLbl val="0"/>
      </c:catAx>
      <c:valAx>
        <c:axId val="217251536"/>
        <c:scaling>
          <c:orientation val="minMax"/>
          <c:max val="1"/>
          <c:min val="0"/>
        </c:scaling>
        <c:delete val="0"/>
        <c:axPos val="b"/>
        <c:majorGridlines>
          <c:spPr>
            <a:ln w="6350" cap="flat" cmpd="sng" algn="ctr">
              <a:solidFill>
                <a:schemeClr val="tx1">
                  <a:tint val="75000"/>
                </a:schemeClr>
              </a:solidFill>
              <a:prstDash val="solid"/>
              <a:round/>
            </a:ln>
            <a:effectLst/>
          </c:spPr>
        </c:majorGridlines>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1100" b="0" i="0" u="none" strike="noStrike" kern="1200" baseline="0">
                <a:solidFill>
                  <a:srgbClr val="000000"/>
                </a:solidFill>
                <a:latin typeface="Arial Narrow" panose="020B0606020202030204" pitchFamily="34" charset="0"/>
                <a:ea typeface="Arial Narrow"/>
                <a:cs typeface="Arial Narrow"/>
              </a:defRPr>
            </a:pPr>
            <a:endParaRPr lang="sk-SK"/>
          </a:p>
        </c:txPr>
        <c:crossAx val="216633688"/>
        <c:crosses val="autoZero"/>
        <c:crossBetween val="between"/>
      </c:valAx>
      <c:spPr>
        <a:solidFill>
          <a:schemeClr val="bg1"/>
        </a:solidFill>
        <a:ln>
          <a:noFill/>
        </a:ln>
        <a:effectLst/>
      </c:spPr>
    </c:plotArea>
    <c:legend>
      <c:legendPos val="t"/>
      <c:layout>
        <c:manualLayout>
          <c:xMode val="edge"/>
          <c:yMode val="edge"/>
          <c:x val="0.13245080715384264"/>
          <c:y val="2.97674273247013E-2"/>
          <c:w val="0.85451790878772937"/>
          <c:h val="9.0941834368877802E-2"/>
        </c:manualLayout>
      </c:layout>
      <c:overlay val="0"/>
      <c:spPr>
        <a:noFill/>
        <a:ln>
          <a:noFill/>
        </a:ln>
        <a:effectLst/>
      </c:spPr>
      <c:txPr>
        <a:bodyPr rot="0" spcFirstLastPara="1" vertOverflow="ellipsis" vert="horz" wrap="square" anchor="ctr" anchorCtr="1"/>
        <a:lstStyle/>
        <a:p>
          <a:pPr>
            <a:defRPr sz="1100" b="0" i="0" u="none" strike="noStrike" kern="1200" baseline="0">
              <a:solidFill>
                <a:srgbClr val="000000"/>
              </a:solidFill>
              <a:latin typeface="Arial Narrow" panose="020B0606020202030204" pitchFamily="34" charset="0"/>
              <a:ea typeface="Arial Narrow"/>
              <a:cs typeface="Arial Narrow"/>
            </a:defRPr>
          </a:pPr>
          <a:endParaRPr lang="sk-SK"/>
        </a:p>
      </c:txPr>
    </c:legend>
    <c:plotVisOnly val="1"/>
    <c:dispBlanksAs val="gap"/>
    <c:showDLblsOverMax val="0"/>
  </c:chart>
  <c:spPr>
    <a:solidFill>
      <a:schemeClr val="bg1"/>
    </a:solidFill>
    <a:ln w="6350" cap="flat" cmpd="sng" algn="ctr">
      <a:noFill/>
      <a:prstDash val="solid"/>
      <a:round/>
    </a:ln>
    <a:effectLst/>
  </c:spPr>
  <c:txPr>
    <a:bodyPr/>
    <a:lstStyle/>
    <a:p>
      <a:pPr>
        <a:defRPr sz="1100" b="0" i="0" u="none" strike="noStrike" baseline="0">
          <a:solidFill>
            <a:srgbClr val="000000"/>
          </a:solidFill>
          <a:latin typeface="Arial Narrow" panose="020B0606020202030204" pitchFamily="34" charset="0"/>
          <a:ea typeface="Arial Narrow"/>
          <a:cs typeface="Arial Narrow"/>
        </a:defRPr>
      </a:pPr>
      <a:endParaRPr lang="sk-SK"/>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manualLayout>
          <c:layoutTarget val="inner"/>
          <c:xMode val="edge"/>
          <c:yMode val="edge"/>
          <c:x val="0.25342237373667914"/>
          <c:y val="1.3519655019433972E-2"/>
          <c:w val="0.49268143828829025"/>
          <c:h val="0.73439142019810311"/>
        </c:manualLayout>
      </c:layout>
      <c:pieChart>
        <c:varyColors val="1"/>
        <c:ser>
          <c:idx val="0"/>
          <c:order val="0"/>
          <c:spPr>
            <a:solidFill>
              <a:srgbClr val="FAACBF"/>
            </a:solidFill>
          </c:spPr>
          <c:explosion val="2"/>
          <c:dPt>
            <c:idx val="0"/>
            <c:bubble3D val="0"/>
            <c:explosion val="3"/>
            <c:spPr>
              <a:solidFill>
                <a:srgbClr val="B7194A"/>
              </a:solidFill>
              <a:ln w="19050">
                <a:solidFill>
                  <a:srgbClr val="B7194A"/>
                </a:solidFill>
              </a:ln>
              <a:effectLst/>
            </c:spPr>
            <c:extLst>
              <c:ext xmlns:c16="http://schemas.microsoft.com/office/drawing/2014/chart" uri="{C3380CC4-5D6E-409C-BE32-E72D297353CC}">
                <c16:uniqueId val="{00000000-25C5-4D34-AC7D-FFBE913C6557}"/>
              </c:ext>
            </c:extLst>
          </c:dPt>
          <c:dPt>
            <c:idx val="1"/>
            <c:bubble3D val="0"/>
            <c:explosion val="3"/>
            <c:spPr>
              <a:solidFill>
                <a:srgbClr val="E85E89"/>
              </a:solidFill>
              <a:ln w="15875">
                <a:solidFill>
                  <a:srgbClr val="E85E89"/>
                </a:solidFill>
              </a:ln>
              <a:effectLst/>
              <a:sp3d contourW="25400">
                <a:contourClr>
                  <a:schemeClr val="lt1"/>
                </a:contourClr>
              </a:sp3d>
            </c:spPr>
            <c:extLst>
              <c:ext xmlns:c16="http://schemas.microsoft.com/office/drawing/2014/chart" uri="{C3380CC4-5D6E-409C-BE32-E72D297353CC}">
                <c16:uniqueId val="{00000002-25C5-4D34-AC7D-FFBE913C6557}"/>
              </c:ext>
            </c:extLst>
          </c:dPt>
          <c:dPt>
            <c:idx val="2"/>
            <c:bubble3D val="0"/>
            <c:explosion val="4"/>
            <c:spPr>
              <a:pattFill prst="ltHorz">
                <a:fgClr>
                  <a:srgbClr val="E85E89"/>
                </a:fgClr>
                <a:bgClr>
                  <a:schemeClr val="bg1"/>
                </a:bgClr>
              </a:pattFill>
              <a:ln w="9525">
                <a:solidFill>
                  <a:srgbClr val="E85E89"/>
                </a:solidFill>
              </a:ln>
              <a:effectLst/>
              <a:sp3d contourW="25400">
                <a:contourClr>
                  <a:schemeClr val="lt1"/>
                </a:contourClr>
              </a:sp3d>
            </c:spPr>
            <c:extLst>
              <c:ext xmlns:c16="http://schemas.microsoft.com/office/drawing/2014/chart" uri="{C3380CC4-5D6E-409C-BE32-E72D297353CC}">
                <c16:uniqueId val="{00000004-25C5-4D34-AC7D-FFBE913C6557}"/>
              </c:ext>
            </c:extLst>
          </c:dPt>
          <c:dLbls>
            <c:dLbl>
              <c:idx val="0"/>
              <c:layout>
                <c:manualLayout>
                  <c:x val="-0.11458416313533221"/>
                  <c:y val="0.13081815302033981"/>
                </c:manualLayout>
              </c:layout>
              <c:showLegendKey val="0"/>
              <c:showVal val="1"/>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25C5-4D34-AC7D-FFBE913C6557}"/>
                </c:ext>
              </c:extLst>
            </c:dLbl>
            <c:dLbl>
              <c:idx val="1"/>
              <c:layout>
                <c:manualLayout>
                  <c:x val="-0.16063911468873446"/>
                  <c:y val="-0.21579928375301352"/>
                </c:manualLayout>
              </c:layout>
              <c:showLegendKey val="0"/>
              <c:showVal val="1"/>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2-25C5-4D34-AC7D-FFBE913C6557}"/>
                </c:ext>
              </c:extLst>
            </c:dLbl>
            <c:dLbl>
              <c:idx val="2"/>
              <c:layout>
                <c:manualLayout>
                  <c:x val="0.20039072808330205"/>
                  <c:y val="4.6228061116545427E-2"/>
                </c:manualLayout>
              </c:layout>
              <c:spPr>
                <a:solidFill>
                  <a:schemeClr val="bg1"/>
                </a:solid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showLegendKey val="0"/>
              <c:showVal val="1"/>
              <c:showCatName val="0"/>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4-25C5-4D34-AC7D-FFBE913C6557}"/>
                </c:ext>
              </c:extLst>
            </c:dLbl>
            <c:spPr>
              <a:noFill/>
              <a:ln>
                <a:noFill/>
              </a:ln>
              <a:effectLst/>
            </c:spPr>
            <c:txPr>
              <a:bodyPr rot="0" spcFirstLastPara="1" vertOverflow="ellipsis" vert="horz" wrap="square" anchor="ctr" anchorCtr="1"/>
              <a:lstStyle/>
              <a:p>
                <a:pPr>
                  <a:defRPr sz="1100" b="1" i="0" u="none" strike="noStrike" kern="1200" baseline="0">
                    <a:solidFill>
                      <a:schemeClr val="bg1"/>
                    </a:solidFill>
                    <a:latin typeface="Arial Narrow" panose="020B0606020202030204" pitchFamily="34" charset="0"/>
                    <a:ea typeface="+mn-ea"/>
                    <a:cs typeface="Times New Roman" panose="02020603050405020304" pitchFamily="18" charset="0"/>
                  </a:defRPr>
                </a:pPr>
                <a:endParaRPr lang="sk-SK"/>
              </a:p>
            </c:txPr>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'K3.4.7 Sociálne služby'!$C$4:$C$6</c:f>
              <c:strCache>
                <c:ptCount val="3"/>
                <c:pt idx="0">
                  <c:v>zriadené alebo založené vyšším územným celkom</c:v>
                </c:pt>
                <c:pt idx="1">
                  <c:v>poskytované obcou, alebo zriadené alebo založené obcou</c:v>
                </c:pt>
                <c:pt idx="2">
                  <c:v>poskytované neverejnými poskytovateľmi</c:v>
                </c:pt>
              </c:strCache>
            </c:strRef>
          </c:cat>
          <c:val>
            <c:numRef>
              <c:f>'K3.4.7 Sociálne služby'!$D$4:$D$6</c:f>
              <c:numCache>
                <c:formatCode>#,##0</c:formatCode>
                <c:ptCount val="3"/>
                <c:pt idx="0" formatCode="0">
                  <c:v>747</c:v>
                </c:pt>
                <c:pt idx="1">
                  <c:v>2216</c:v>
                </c:pt>
                <c:pt idx="2">
                  <c:v>2677</c:v>
                </c:pt>
              </c:numCache>
            </c:numRef>
          </c:val>
          <c:extLst>
            <c:ext xmlns:c16="http://schemas.microsoft.com/office/drawing/2014/chart" uri="{C3380CC4-5D6E-409C-BE32-E72D297353CC}">
              <c16:uniqueId val="{00000005-25C5-4D34-AC7D-FFBE913C6557}"/>
            </c:ext>
          </c:extLst>
        </c:ser>
        <c:dLbls>
          <c:showLegendKey val="0"/>
          <c:showVal val="1"/>
          <c:showCatName val="0"/>
          <c:showSerName val="0"/>
          <c:showPercent val="0"/>
          <c:showBubbleSize val="0"/>
          <c:showLeaderLines val="1"/>
        </c:dLbls>
        <c:firstSliceAng val="24"/>
      </c:pieChart>
      <c:spPr>
        <a:noFill/>
        <a:ln>
          <a:noFill/>
        </a:ln>
        <a:effectLst/>
      </c:spPr>
    </c:plotArea>
    <c:legend>
      <c:legendPos val="b"/>
      <c:layout>
        <c:manualLayout>
          <c:xMode val="edge"/>
          <c:yMode val="edge"/>
          <c:x val="4.9224039425715328E-2"/>
          <c:y val="0.77574607373816484"/>
          <c:w val="0.80204295414095739"/>
          <c:h val="0.2242539996387435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050">
          <a:solidFill>
            <a:sysClr val="windowText" lastClr="000000"/>
          </a:solidFill>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manualLayout>
          <c:layoutTarget val="inner"/>
          <c:xMode val="edge"/>
          <c:yMode val="edge"/>
          <c:x val="0.32773748762516741"/>
          <c:y val="1.5475398367899211E-2"/>
          <c:w val="0.62206406163004246"/>
          <c:h val="0.89129871063153965"/>
        </c:manualLayout>
      </c:layout>
      <c:barChart>
        <c:barDir val="bar"/>
        <c:grouping val="clustered"/>
        <c:varyColors val="0"/>
        <c:ser>
          <c:idx val="0"/>
          <c:order val="0"/>
          <c:tx>
            <c:strRef>
              <c:f>'K3.4.7 Sociálne služby'!$D$45</c:f>
              <c:strCache>
                <c:ptCount val="1"/>
                <c:pt idx="0">
                  <c:v>2022</c:v>
                </c:pt>
              </c:strCache>
            </c:strRef>
          </c:tx>
          <c:spPr>
            <a:solidFill>
              <a:srgbClr val="E85E89"/>
            </a:solidFill>
            <a:ln>
              <a:noFill/>
            </a:ln>
            <a:effectLst/>
          </c:spPr>
          <c:invertIfNegative val="0"/>
          <c:dLbls>
            <c:dLbl>
              <c:idx val="0"/>
              <c:layout>
                <c:manualLayout>
                  <c:x val="3.3909593195548385E-2"/>
                  <c:y val="2.1517005352425674E-2"/>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E249-4D5B-B1ED-163607DA1B4E}"/>
                </c:ext>
              </c:extLst>
            </c:dLbl>
            <c:dLbl>
              <c:idx val="6"/>
              <c:layout>
                <c:manualLayout>
                  <c:x val="4.0329847342001077E-3"/>
                  <c:y val="3.248945255621289E-2"/>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5319-4533-805E-1714841E6DEC}"/>
                </c:ext>
              </c:extLst>
            </c:dLbl>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2">
                          <a:lumMod val="35000"/>
                          <a:lumOff val="65000"/>
                        </a:schemeClr>
                      </a:solidFill>
                    </a:ln>
                    <a:effectLst/>
                  </c:spPr>
                </c15:leaderLines>
              </c:ext>
            </c:extLst>
          </c:dLbls>
          <c:cat>
            <c:strRef>
              <c:f>'K3.4.7 Sociálne služby'!$C$46:$C$52</c:f>
              <c:strCache>
                <c:ptCount val="7"/>
                <c:pt idx="0">
                  <c:v>domov sociálnych služieb</c:v>
                </c:pt>
                <c:pt idx="1">
                  <c:v>zariadenie pre seniorov</c:v>
                </c:pt>
                <c:pt idx="2">
                  <c:v>špecializované zariadenie</c:v>
                </c:pt>
                <c:pt idx="3">
                  <c:v>denný stacionár</c:v>
                </c:pt>
                <c:pt idx="4">
                  <c:v>zariadenie podporovaného bývania</c:v>
                </c:pt>
                <c:pt idx="5">
                  <c:v>rehabilitačné stredisko</c:v>
                </c:pt>
                <c:pt idx="6">
                  <c:v>zariadenie opatr. služby</c:v>
                </c:pt>
              </c:strCache>
            </c:strRef>
          </c:cat>
          <c:val>
            <c:numRef>
              <c:f>'K3.4.7 Sociálne služby'!$D$46:$D$52</c:f>
              <c:numCache>
                <c:formatCode>#,##0</c:formatCode>
                <c:ptCount val="7"/>
                <c:pt idx="0">
                  <c:v>11850</c:v>
                </c:pt>
                <c:pt idx="1">
                  <c:v>21077</c:v>
                </c:pt>
                <c:pt idx="2">
                  <c:v>9719</c:v>
                </c:pt>
                <c:pt idx="3">
                  <c:v>3559</c:v>
                </c:pt>
                <c:pt idx="4">
                  <c:v>708</c:v>
                </c:pt>
                <c:pt idx="5">
                  <c:v>427</c:v>
                </c:pt>
                <c:pt idx="6">
                  <c:v>2619</c:v>
                </c:pt>
              </c:numCache>
            </c:numRef>
          </c:val>
          <c:extLst>
            <c:ext xmlns:c16="http://schemas.microsoft.com/office/drawing/2014/chart" uri="{C3380CC4-5D6E-409C-BE32-E72D297353CC}">
              <c16:uniqueId val="{00000002-E249-4D5B-B1ED-163607DA1B4E}"/>
            </c:ext>
          </c:extLst>
        </c:ser>
        <c:ser>
          <c:idx val="1"/>
          <c:order val="1"/>
          <c:tx>
            <c:strRef>
              <c:f>'K3.4.7 Sociálne služby'!$E$45</c:f>
              <c:strCache>
                <c:ptCount val="1"/>
                <c:pt idx="0">
                  <c:v>2023</c:v>
                </c:pt>
              </c:strCache>
            </c:strRef>
          </c:tx>
          <c:spPr>
            <a:pattFill prst="lgConfetti">
              <a:fgClr>
                <a:schemeClr val="bg1">
                  <a:lumMod val="65000"/>
                </a:schemeClr>
              </a:fgClr>
              <a:bgClr>
                <a:schemeClr val="bg1"/>
              </a:bgClr>
            </a:pattFill>
            <a:ln>
              <a:solidFill>
                <a:schemeClr val="tx1">
                  <a:lumMod val="50000"/>
                  <a:lumOff val="50000"/>
                </a:schemeClr>
              </a:solidFill>
            </a:ln>
            <a:effectLst/>
          </c:spPr>
          <c:invertIfNegative val="0"/>
          <c:dLbls>
            <c:dLbl>
              <c:idx val="0"/>
              <c:layout>
                <c:manualLayout>
                  <c:x val="-4.8265464615903815E-3"/>
                  <c:y val="-1.3333336832896928E-2"/>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E249-4D5B-B1ED-163607DA1B4E}"/>
                </c:ext>
              </c:extLst>
            </c:dLbl>
            <c:dLbl>
              <c:idx val="1"/>
              <c:layout>
                <c:manualLayout>
                  <c:x val="2.2181416038100442E-2"/>
                  <c:y val="-1.1898767796231363E-2"/>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E249-4D5B-B1ED-163607DA1B4E}"/>
                </c:ext>
              </c:extLst>
            </c:dLbl>
            <c:dLbl>
              <c:idx val="2"/>
              <c:layout>
                <c:manualLayout>
                  <c:x val="0"/>
                  <c:y val="-6.6666684164484033E-3"/>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E249-4D5B-B1ED-163607DA1B4E}"/>
                </c:ext>
              </c:extLst>
            </c:dLbl>
            <c:dLbl>
              <c:idx val="3"/>
              <c:layout>
                <c:manualLayout>
                  <c:x val="6.6740284741342262E-2"/>
                  <c:y val="3.9651153432908315E-3"/>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E249-4D5B-B1ED-163607DA1B4E}"/>
                </c:ext>
              </c:extLst>
            </c:dLbl>
            <c:dLbl>
              <c:idx val="4"/>
              <c:layout>
                <c:manualLayout>
                  <c:x val="4.2346339709101129E-2"/>
                  <c:y val="0"/>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585F-4B56-9A5B-BB9729D98829}"/>
                </c:ext>
              </c:extLst>
            </c:dLbl>
            <c:dLbl>
              <c:idx val="5"/>
              <c:layout>
                <c:manualLayout>
                  <c:x val="3.2263877873600862E-2"/>
                  <c:y val="-5.4148462066033739E-17"/>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585F-4B56-9A5B-BB9729D98829}"/>
                </c:ext>
              </c:extLst>
            </c:dLbl>
            <c:dLbl>
              <c:idx val="6"/>
              <c:layout>
                <c:manualLayout>
                  <c:x val="2.8230972528864046E-2"/>
                  <c:y val="2.0253231677239501E-2"/>
                </c:manualLayout>
              </c:layout>
              <c:dLblPos val="outEnd"/>
              <c:showLegendKey val="0"/>
              <c:showVal val="1"/>
              <c:showCatName val="0"/>
              <c:showSerName val="0"/>
              <c:showPercent val="0"/>
              <c:showBubbleSize val="0"/>
              <c:extLst>
                <c:ext xmlns:c15="http://schemas.microsoft.com/office/drawing/2012/chart" uri="{CE6537A1-D6FC-4f65-9D91-7224C49458BB}">
                  <c15:layout>
                    <c:manualLayout>
                      <c:w val="8.1708270714894171E-2"/>
                      <c:h val="5.7521215240413807E-2"/>
                    </c:manualLayout>
                  </c15:layout>
                </c:ext>
                <c:ext xmlns:c16="http://schemas.microsoft.com/office/drawing/2014/chart" uri="{C3380CC4-5D6E-409C-BE32-E72D297353CC}">
                  <c16:uniqueId val="{00000007-E249-4D5B-B1ED-163607DA1B4E}"/>
                </c:ext>
              </c:extLst>
            </c:dLbl>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a:solidFill>
                        <a:schemeClr val="tx1">
                          <a:lumMod val="50000"/>
                          <a:lumOff val="50000"/>
                        </a:schemeClr>
                      </a:solidFill>
                    </a:ln>
                    <a:effectLst/>
                  </c:spPr>
                </c15:leaderLines>
              </c:ext>
            </c:extLst>
          </c:dLbls>
          <c:cat>
            <c:strRef>
              <c:f>'K3.4.7 Sociálne služby'!$C$46:$C$52</c:f>
              <c:strCache>
                <c:ptCount val="7"/>
                <c:pt idx="0">
                  <c:v>domov sociálnych služieb</c:v>
                </c:pt>
                <c:pt idx="1">
                  <c:v>zariadenie pre seniorov</c:v>
                </c:pt>
                <c:pt idx="2">
                  <c:v>špecializované zariadenie</c:v>
                </c:pt>
                <c:pt idx="3">
                  <c:v>denný stacionár</c:v>
                </c:pt>
                <c:pt idx="4">
                  <c:v>zariadenie podporovaného bývania</c:v>
                </c:pt>
                <c:pt idx="5">
                  <c:v>rehabilitačné stredisko</c:v>
                </c:pt>
                <c:pt idx="6">
                  <c:v>zariadenie opatr. služby</c:v>
                </c:pt>
              </c:strCache>
            </c:strRef>
          </c:cat>
          <c:val>
            <c:numRef>
              <c:f>'K3.4.7 Sociálne služby'!$E$46:$E$52</c:f>
              <c:numCache>
                <c:formatCode>#,##0</c:formatCode>
                <c:ptCount val="7"/>
                <c:pt idx="0">
                  <c:v>11692</c:v>
                </c:pt>
                <c:pt idx="1">
                  <c:v>21150</c:v>
                </c:pt>
                <c:pt idx="2">
                  <c:v>10057</c:v>
                </c:pt>
                <c:pt idx="3">
                  <c:v>3598</c:v>
                </c:pt>
                <c:pt idx="4">
                  <c:v>675</c:v>
                </c:pt>
                <c:pt idx="5">
                  <c:v>397</c:v>
                </c:pt>
                <c:pt idx="6">
                  <c:v>2610</c:v>
                </c:pt>
              </c:numCache>
            </c:numRef>
          </c:val>
          <c:extLst>
            <c:ext xmlns:c16="http://schemas.microsoft.com/office/drawing/2014/chart" uri="{C3380CC4-5D6E-409C-BE32-E72D297353CC}">
              <c16:uniqueId val="{0000000B-E249-4D5B-B1ED-163607DA1B4E}"/>
            </c:ext>
          </c:extLst>
        </c:ser>
        <c:ser>
          <c:idx val="2"/>
          <c:order val="2"/>
          <c:tx>
            <c:strRef>
              <c:f>'K3.4.7 Sociálne služby'!$F$45</c:f>
              <c:strCache>
                <c:ptCount val="1"/>
                <c:pt idx="0">
                  <c:v>2024</c:v>
                </c:pt>
              </c:strCache>
            </c:strRef>
          </c:tx>
          <c:spPr>
            <a:pattFill prst="dkVert">
              <a:fgClr>
                <a:srgbClr val="B7194A"/>
              </a:fgClr>
              <a:bgClr>
                <a:schemeClr val="bg1"/>
              </a:bgClr>
            </a:pattFill>
            <a:ln>
              <a:solidFill>
                <a:schemeClr val="bg1">
                  <a:lumMod val="75000"/>
                </a:schemeClr>
              </a:solidFill>
            </a:ln>
            <a:effectLst/>
          </c:spPr>
          <c:invertIfNegative val="0"/>
          <c:dLbls>
            <c:dLbl>
              <c:idx val="0"/>
              <c:layout>
                <c:manualLayout>
                  <c:x val="5.8674191477975313E-2"/>
                  <c:y val="-2.1940286074516174E-2"/>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585F-4B56-9A5B-BB9729D98829}"/>
                </c:ext>
              </c:extLst>
            </c:dLbl>
            <c:dLbl>
              <c:idx val="1"/>
              <c:layout>
                <c:manualLayout>
                  <c:x val="5.073894075869099E-3"/>
                  <c:y val="-8.3751696017236199E-2"/>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585F-4B56-9A5B-BB9729D98829}"/>
                </c:ext>
              </c:extLst>
            </c:dLbl>
            <c:dLbl>
              <c:idx val="2"/>
              <c:layout>
                <c:manualLayout>
                  <c:x val="3.4021258817139452E-2"/>
                  <c:y val="-2.6582255247593809E-2"/>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585F-4B56-9A5B-BB9729D98829}"/>
                </c:ext>
              </c:extLst>
            </c:dLbl>
            <c:dLbl>
              <c:idx val="3"/>
              <c:layout>
                <c:manualLayout>
                  <c:x val="-7.3937199331499324E-17"/>
                  <c:y val="-1.1814346384077532E-2"/>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585F-4B56-9A5B-BB9729D98829}"/>
                </c:ext>
              </c:extLst>
            </c:dLbl>
            <c:dLbl>
              <c:idx val="5"/>
              <c:layout>
                <c:manualLayout>
                  <c:x val="0"/>
                  <c:y val="-5.4148462066033739E-17"/>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585F-4B56-9A5B-BB9729D98829}"/>
                </c:ext>
              </c:extLst>
            </c:dLbl>
            <c:dLbl>
              <c:idx val="6"/>
              <c:layout>
                <c:manualLayout>
                  <c:x val="1.1090787408513568E-2"/>
                  <c:y val="2.9535865960193561E-3"/>
                </c:manualLayout>
              </c:layout>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outEnd"/>
              <c:showLegendKey val="0"/>
              <c:showVal val="1"/>
              <c:showCatName val="0"/>
              <c:showSerName val="0"/>
              <c:showPercent val="0"/>
              <c:showBubbleSize val="0"/>
              <c:extLst>
                <c:ext xmlns:c15="http://schemas.microsoft.com/office/drawing/2012/chart" uri="{CE6537A1-D6FC-4f65-9D91-7224C49458BB}">
                  <c15:layout>
                    <c:manualLayout>
                      <c:w val="7.1625808879393904E-2"/>
                      <c:h val="3.6846109068278315E-2"/>
                    </c:manualLayout>
                  </c15:layout>
                </c:ext>
                <c:ext xmlns:c16="http://schemas.microsoft.com/office/drawing/2014/chart" uri="{C3380CC4-5D6E-409C-BE32-E72D297353CC}">
                  <c16:uniqueId val="{00000002-585F-4B56-9A5B-BB9729D98829}"/>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6350">
                      <a:solidFill>
                        <a:schemeClr val="tx1">
                          <a:lumMod val="50000"/>
                          <a:lumOff val="50000"/>
                        </a:schemeClr>
                      </a:solidFill>
                    </a:ln>
                    <a:effectLst/>
                  </c:spPr>
                </c15:leaderLines>
              </c:ext>
            </c:extLst>
          </c:dLbls>
          <c:cat>
            <c:strRef>
              <c:f>'K3.4.7 Sociálne služby'!$C$46:$C$52</c:f>
              <c:strCache>
                <c:ptCount val="7"/>
                <c:pt idx="0">
                  <c:v>domov sociálnych služieb</c:v>
                </c:pt>
                <c:pt idx="1">
                  <c:v>zariadenie pre seniorov</c:v>
                </c:pt>
                <c:pt idx="2">
                  <c:v>špecializované zariadenie</c:v>
                </c:pt>
                <c:pt idx="3">
                  <c:v>denný stacionár</c:v>
                </c:pt>
                <c:pt idx="4">
                  <c:v>zariadenie podporovaného bývania</c:v>
                </c:pt>
                <c:pt idx="5">
                  <c:v>rehabilitačné stredisko</c:v>
                </c:pt>
                <c:pt idx="6">
                  <c:v>zariadenie opatr. služby</c:v>
                </c:pt>
              </c:strCache>
            </c:strRef>
          </c:cat>
          <c:val>
            <c:numRef>
              <c:f>'K3.4.7 Sociálne služby'!$F$46:$F$52</c:f>
              <c:numCache>
                <c:formatCode>#,##0</c:formatCode>
                <c:ptCount val="7"/>
                <c:pt idx="0">
                  <c:v>10966</c:v>
                </c:pt>
                <c:pt idx="1">
                  <c:v>21215</c:v>
                </c:pt>
                <c:pt idx="2">
                  <c:v>10750</c:v>
                </c:pt>
                <c:pt idx="3">
                  <c:v>3538</c:v>
                </c:pt>
                <c:pt idx="4">
                  <c:v>749</c:v>
                </c:pt>
                <c:pt idx="5">
                  <c:v>400</c:v>
                </c:pt>
                <c:pt idx="6">
                  <c:v>2593</c:v>
                </c:pt>
              </c:numCache>
            </c:numRef>
          </c:val>
          <c:extLst>
            <c:ext xmlns:c16="http://schemas.microsoft.com/office/drawing/2014/chart" uri="{C3380CC4-5D6E-409C-BE32-E72D297353CC}">
              <c16:uniqueId val="{0000000C-E249-4D5B-B1ED-163607DA1B4E}"/>
            </c:ext>
          </c:extLst>
        </c:ser>
        <c:ser>
          <c:idx val="3"/>
          <c:order val="3"/>
          <c:tx>
            <c:strRef>
              <c:f>'K3.4.7 Sociálne služby'!$G$45</c:f>
              <c:strCache>
                <c:ptCount val="1"/>
                <c:pt idx="0">
                  <c:v>2025</c:v>
                </c:pt>
              </c:strCache>
            </c:strRef>
          </c:tx>
          <c:spPr>
            <a:solidFill>
              <a:schemeClr val="bg1">
                <a:lumMod val="50000"/>
              </a:schemeClr>
            </a:solidFill>
            <a:ln>
              <a:noFill/>
            </a:ln>
            <a:effectLst/>
          </c:spPr>
          <c:invertIfNegative val="0"/>
          <c:dLbls>
            <c:dLbl>
              <c:idx val="0"/>
              <c:layout>
                <c:manualLayout>
                  <c:x val="5.0738940758690062E-3"/>
                  <c:y val="-7.172335117475225E-3"/>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7CA8-4183-83D4-F845C84AFAE6}"/>
                </c:ext>
              </c:extLst>
            </c:dLbl>
            <c:dLbl>
              <c:idx val="2"/>
              <c:layout>
                <c:manualLayout>
                  <c:x val="7.6108411138036489E-3"/>
                  <c:y val="-4.6620178263588961E-2"/>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7CA8-4183-83D4-F845C84AFAE6}"/>
                </c:ext>
              </c:extLst>
            </c:dLbl>
            <c:dLbl>
              <c:idx val="3"/>
              <c:layout>
                <c:manualLayout>
                  <c:x val="2.5369470379345495E-3"/>
                  <c:y val="-3.5861675587376192E-2"/>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7CA8-4183-83D4-F845C84AFAE6}"/>
                </c:ext>
              </c:extLst>
            </c:dLbl>
            <c:dLbl>
              <c:idx val="5"/>
              <c:layout>
                <c:manualLayout>
                  <c:x val="2.5369470379345543E-2"/>
                  <c:y val="-3.5861675587376125E-3"/>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7CA8-4183-83D4-F845C84AFAE6}"/>
                </c:ext>
              </c:extLst>
            </c:dLbl>
            <c:dLbl>
              <c:idx val="6"/>
              <c:layout>
                <c:manualLayout>
                  <c:x val="6.251126338010167E-2"/>
                  <c:y val="-1.1814346384077424E-2"/>
                </c:manualLayout>
              </c:layout>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5319-4533-805E-1714841E6DE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6350">
                      <a:solidFill>
                        <a:schemeClr val="tx1">
                          <a:lumMod val="50000"/>
                          <a:lumOff val="50000"/>
                        </a:schemeClr>
                      </a:solidFill>
                    </a:ln>
                    <a:effectLst/>
                  </c:spPr>
                </c15:leaderLines>
              </c:ext>
            </c:extLst>
          </c:dLbls>
          <c:cat>
            <c:strRef>
              <c:f>'K3.4.7 Sociálne služby'!$C$46:$C$52</c:f>
              <c:strCache>
                <c:ptCount val="7"/>
                <c:pt idx="0">
                  <c:v>domov sociálnych služieb</c:v>
                </c:pt>
                <c:pt idx="1">
                  <c:v>zariadenie pre seniorov</c:v>
                </c:pt>
                <c:pt idx="2">
                  <c:v>špecializované zariadenie</c:v>
                </c:pt>
                <c:pt idx="3">
                  <c:v>denný stacionár</c:v>
                </c:pt>
                <c:pt idx="4">
                  <c:v>zariadenie podporovaného bývania</c:v>
                </c:pt>
                <c:pt idx="5">
                  <c:v>rehabilitačné stredisko</c:v>
                </c:pt>
                <c:pt idx="6">
                  <c:v>zariadenie opatr. služby</c:v>
                </c:pt>
              </c:strCache>
            </c:strRef>
          </c:cat>
          <c:val>
            <c:numRef>
              <c:f>'K3.4.7 Sociálne služby'!$G$46:$G$52</c:f>
              <c:numCache>
                <c:formatCode>#,##0</c:formatCode>
                <c:ptCount val="7"/>
                <c:pt idx="0">
                  <c:v>11015</c:v>
                </c:pt>
                <c:pt idx="1">
                  <c:v>21204</c:v>
                </c:pt>
                <c:pt idx="2">
                  <c:v>11341</c:v>
                </c:pt>
                <c:pt idx="3">
                  <c:v>3702</c:v>
                </c:pt>
                <c:pt idx="4">
                  <c:v>744</c:v>
                </c:pt>
                <c:pt idx="5">
                  <c:v>382</c:v>
                </c:pt>
                <c:pt idx="6">
                  <c:v>2530</c:v>
                </c:pt>
              </c:numCache>
            </c:numRef>
          </c:val>
          <c:extLst>
            <c:ext xmlns:c16="http://schemas.microsoft.com/office/drawing/2014/chart" uri="{C3380CC4-5D6E-409C-BE32-E72D297353CC}">
              <c16:uniqueId val="{00000000-3505-4B1F-BD78-AD975585F028}"/>
            </c:ext>
          </c:extLst>
        </c:ser>
        <c:dLbls>
          <c:dLblPos val="outEnd"/>
          <c:showLegendKey val="0"/>
          <c:showVal val="1"/>
          <c:showCatName val="0"/>
          <c:showSerName val="0"/>
          <c:showPercent val="0"/>
          <c:showBubbleSize val="0"/>
        </c:dLbls>
        <c:gapWidth val="100"/>
        <c:axId val="217252712"/>
        <c:axId val="217253104"/>
      </c:barChart>
      <c:catAx>
        <c:axId val="217252712"/>
        <c:scaling>
          <c:orientation val="minMax"/>
        </c:scaling>
        <c:delete val="0"/>
        <c:axPos val="l"/>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crossAx val="217253104"/>
        <c:crosses val="autoZero"/>
        <c:auto val="1"/>
        <c:lblAlgn val="ctr"/>
        <c:lblOffset val="100"/>
        <c:noMultiLvlLbl val="0"/>
      </c:catAx>
      <c:valAx>
        <c:axId val="217253104"/>
        <c:scaling>
          <c:orientation val="minMax"/>
        </c:scaling>
        <c:delete val="0"/>
        <c:axPos val="b"/>
        <c:majorGridlines>
          <c:spPr>
            <a:ln w="6350" cap="flat" cmpd="sng" algn="ctr">
              <a:solidFill>
                <a:schemeClr val="tx1">
                  <a:lumMod val="50000"/>
                  <a:lumOff val="5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crossAx val="217252712"/>
        <c:crosses val="autoZero"/>
        <c:crossBetween val="between"/>
      </c:valAx>
      <c:spPr>
        <a:noFill/>
        <a:ln>
          <a:noFill/>
        </a:ln>
        <a:effectLst/>
      </c:spPr>
    </c:plotArea>
    <c:legend>
      <c:legendPos val="b"/>
      <c:layout>
        <c:manualLayout>
          <c:xMode val="edge"/>
          <c:yMode val="edge"/>
          <c:x val="1.0232825478936785E-2"/>
          <c:y val="0.87777447461302249"/>
          <c:w val="0.30266438977686"/>
          <c:h val="0.10642267551052273"/>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100">
          <a:solidFill>
            <a:sysClr val="windowText" lastClr="000000"/>
          </a:solidFill>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manualLayout>
          <c:layoutTarget val="inner"/>
          <c:xMode val="edge"/>
          <c:yMode val="edge"/>
          <c:x val="9.5470798741309273E-2"/>
          <c:y val="0.14485133630741978"/>
          <c:w val="0.79861111111111116"/>
          <c:h val="0.80111254355170336"/>
        </c:manualLayout>
      </c:layout>
      <c:pieChart>
        <c:varyColors val="1"/>
        <c:ser>
          <c:idx val="0"/>
          <c:order val="0"/>
          <c:dPt>
            <c:idx val="0"/>
            <c:bubble3D val="0"/>
            <c:spPr>
              <a:solidFill>
                <a:schemeClr val="tx1">
                  <a:lumMod val="65000"/>
                  <a:lumOff val="35000"/>
                </a:schemeClr>
              </a:solidFill>
              <a:ln w="19050">
                <a:solidFill>
                  <a:schemeClr val="lt1"/>
                </a:solidFill>
              </a:ln>
              <a:effectLst/>
            </c:spPr>
            <c:extLst>
              <c:ext xmlns:c16="http://schemas.microsoft.com/office/drawing/2014/chart" uri="{C3380CC4-5D6E-409C-BE32-E72D297353CC}">
                <c16:uniqueId val="{00000001-FFA1-42D6-8C43-CDA772ED72AF}"/>
              </c:ext>
            </c:extLst>
          </c:dPt>
          <c:dPt>
            <c:idx val="1"/>
            <c:bubble3D val="0"/>
            <c:spPr>
              <a:pattFill prst="pct80">
                <a:fgClr>
                  <a:srgbClr val="B7194B"/>
                </a:fgClr>
                <a:bgClr>
                  <a:schemeClr val="bg1"/>
                </a:bgClr>
              </a:pattFill>
              <a:ln w="19050">
                <a:solidFill>
                  <a:schemeClr val="lt1"/>
                </a:solidFill>
              </a:ln>
              <a:effectLst/>
            </c:spPr>
            <c:extLst>
              <c:ext xmlns:c16="http://schemas.microsoft.com/office/drawing/2014/chart" uri="{C3380CC4-5D6E-409C-BE32-E72D297353CC}">
                <c16:uniqueId val="{00000003-FFA1-42D6-8C43-CDA772ED72AF}"/>
              </c:ext>
            </c:extLst>
          </c:dPt>
          <c:dPt>
            <c:idx val="2"/>
            <c:bubble3D val="0"/>
            <c:spPr>
              <a:solidFill>
                <a:srgbClr val="E02C64"/>
              </a:solidFill>
              <a:ln w="19050">
                <a:solidFill>
                  <a:schemeClr val="lt1"/>
                </a:solidFill>
              </a:ln>
              <a:effectLst/>
            </c:spPr>
            <c:extLst>
              <c:ext xmlns:c16="http://schemas.microsoft.com/office/drawing/2014/chart" uri="{C3380CC4-5D6E-409C-BE32-E72D297353CC}">
                <c16:uniqueId val="{00000005-FFA1-42D6-8C43-CDA772ED72AF}"/>
              </c:ext>
            </c:extLst>
          </c:dPt>
          <c:dPt>
            <c:idx val="3"/>
            <c:bubble3D val="0"/>
            <c:spPr>
              <a:pattFill prst="dotGrid">
                <a:fgClr>
                  <a:srgbClr val="E02C64"/>
                </a:fgClr>
                <a:bgClr>
                  <a:schemeClr val="bg1"/>
                </a:bgClr>
              </a:pattFill>
              <a:ln w="0">
                <a:solidFill>
                  <a:srgbClr val="E02C64"/>
                </a:solidFill>
              </a:ln>
              <a:effectLst/>
            </c:spPr>
            <c:extLst>
              <c:ext xmlns:c16="http://schemas.microsoft.com/office/drawing/2014/chart" uri="{C3380CC4-5D6E-409C-BE32-E72D297353CC}">
                <c16:uniqueId val="{00000007-FFA1-42D6-8C43-CDA772ED72AF}"/>
              </c:ext>
            </c:extLst>
          </c:dPt>
          <c:dPt>
            <c:idx val="4"/>
            <c:bubble3D val="0"/>
            <c:spPr>
              <a:solidFill>
                <a:srgbClr val="FFD5D5"/>
              </a:solidFill>
              <a:ln w="19050">
                <a:solidFill>
                  <a:schemeClr val="lt1"/>
                </a:solidFill>
              </a:ln>
              <a:effectLst/>
            </c:spPr>
            <c:extLst>
              <c:ext xmlns:c16="http://schemas.microsoft.com/office/drawing/2014/chart" uri="{C3380CC4-5D6E-409C-BE32-E72D297353CC}">
                <c16:uniqueId val="{00000009-FFA1-42D6-8C43-CDA772ED72AF}"/>
              </c:ext>
            </c:extLst>
          </c:dPt>
          <c:dLbls>
            <c:dLbl>
              <c:idx val="0"/>
              <c:layout>
                <c:manualLayout>
                  <c:x val="-0.23604906385055982"/>
                  <c:y val="0"/>
                </c:manualLayout>
              </c:layout>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FFA1-42D6-8C43-CDA772ED72AF}"/>
                </c:ext>
              </c:extLst>
            </c:dLbl>
            <c:dLbl>
              <c:idx val="1"/>
              <c:layout>
                <c:manualLayout>
                  <c:x val="-5.4794532368575635E-2"/>
                  <c:y val="-3.8415363241458118E-2"/>
                </c:manualLayout>
              </c:layout>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3-FFA1-42D6-8C43-CDA772ED72AF}"/>
                </c:ext>
              </c:extLst>
            </c:dLbl>
            <c:dLbl>
              <c:idx val="2"/>
              <c:layout>
                <c:manualLayout>
                  <c:x val="-1.0958906473715127E-2"/>
                  <c:y val="-6.9147653834624581E-2"/>
                </c:manualLayout>
              </c:layout>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5-FFA1-42D6-8C43-CDA772ED72AF}"/>
                </c:ext>
              </c:extLst>
            </c:dLbl>
            <c:dLbl>
              <c:idx val="3"/>
              <c:layout>
                <c:manualLayout>
                  <c:x val="0.25629103103822248"/>
                  <c:y val="-0.21432531786731282"/>
                </c:manualLayout>
              </c:layout>
              <c:spPr>
                <a:solidFill>
                  <a:schemeClr val="bg1"/>
                </a:solid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7-FFA1-42D6-8C43-CDA772ED72AF}"/>
                </c:ext>
              </c:extLst>
            </c:dLbl>
            <c:dLbl>
              <c:idx val="4"/>
              <c:layout>
                <c:manualLayout>
                  <c:x val="1.6438359710572691E-2"/>
                  <c:y val="-3.4573826917312291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FFA1-42D6-8C43-CDA772ED72AF}"/>
                </c:ext>
              </c:extLst>
            </c:dLbl>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outEnd"/>
            <c:showLegendKey val="0"/>
            <c:showVal val="1"/>
            <c:showCatName val="1"/>
            <c:showSerName val="0"/>
            <c:showPercent val="1"/>
            <c:showBubbleSize val="0"/>
            <c:showLeaderLines val="1"/>
            <c:leaderLines>
              <c:spPr>
                <a:ln w="9525" cap="flat" cmpd="sng" algn="ctr">
                  <a:solidFill>
                    <a:schemeClr val="tx1"/>
                  </a:solidFill>
                  <a:round/>
                </a:ln>
                <a:effectLst/>
              </c:spPr>
            </c:leaderLines>
            <c:extLst>
              <c:ext xmlns:c15="http://schemas.microsoft.com/office/drawing/2012/chart" uri="{CE6537A1-D6FC-4f65-9D91-7224C49458BB}"/>
            </c:extLst>
          </c:dLbls>
          <c:cat>
            <c:strRef>
              <c:f>'K3.4.7 Sociálne služby'!$C$103:$C$107</c:f>
              <c:strCache>
                <c:ptCount val="4"/>
                <c:pt idx="0">
                  <c:v>0 - 18 rokov</c:v>
                </c:pt>
                <c:pt idx="1">
                  <c:v>18 - 39 rokov</c:v>
                </c:pt>
                <c:pt idx="2">
                  <c:v>40 - 61 rokov</c:v>
                </c:pt>
                <c:pt idx="3">
                  <c:v>62 - a viac</c:v>
                </c:pt>
              </c:strCache>
            </c:strRef>
          </c:cat>
          <c:val>
            <c:numRef>
              <c:f>'K3.4.7 Sociálne služby'!$D$103:$D$107</c:f>
              <c:numCache>
                <c:formatCode>#,##0</c:formatCode>
                <c:ptCount val="5"/>
                <c:pt idx="0">
                  <c:v>650</c:v>
                </c:pt>
                <c:pt idx="1">
                  <c:v>4404</c:v>
                </c:pt>
                <c:pt idx="2">
                  <c:v>6864</c:v>
                </c:pt>
                <c:pt idx="3">
                  <c:v>35297</c:v>
                </c:pt>
              </c:numCache>
            </c:numRef>
          </c:val>
          <c:extLst>
            <c:ext xmlns:c16="http://schemas.microsoft.com/office/drawing/2014/chart" uri="{C3380CC4-5D6E-409C-BE32-E72D297353CC}">
              <c16:uniqueId val="{0000000A-FFA1-42D6-8C43-CDA772ED72AF}"/>
            </c:ext>
          </c:extLst>
        </c:ser>
        <c:dLbls>
          <c:dLblPos val="out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50">
          <a:solidFill>
            <a:sysClr val="windowText" lastClr="000000"/>
          </a:solidFill>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barChart>
        <c:barDir val="col"/>
        <c:grouping val="clustered"/>
        <c:varyColors val="0"/>
        <c:ser>
          <c:idx val="0"/>
          <c:order val="0"/>
          <c:tx>
            <c:strRef>
              <c:f>'K3.4.7 Sociálne služby'!$D$294</c:f>
              <c:strCache>
                <c:ptCount val="1"/>
                <c:pt idx="0">
                  <c:v>verejní poskytovatelia /obce</c:v>
                </c:pt>
              </c:strCache>
            </c:strRef>
          </c:tx>
          <c:spPr>
            <a:pattFill prst="pct90">
              <a:fgClr>
                <a:schemeClr val="tx1">
                  <a:lumMod val="50000"/>
                  <a:lumOff val="50000"/>
                </a:schemeClr>
              </a:fgClr>
              <a:bgClr>
                <a:schemeClr val="bg1"/>
              </a:bgClr>
            </a:patt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2">
                          <a:lumMod val="35000"/>
                          <a:lumOff val="65000"/>
                        </a:schemeClr>
                      </a:solidFill>
                    </a:ln>
                    <a:effectLst/>
                  </c:spPr>
                </c15:leaderLines>
              </c:ext>
            </c:extLst>
          </c:dLbls>
          <c:cat>
            <c:numRef>
              <c:extLst>
                <c:ext xmlns:c15="http://schemas.microsoft.com/office/drawing/2012/chart" uri="{02D57815-91ED-43cb-92C2-25804820EDAC}">
                  <c15:fullRef>
                    <c15:sqref>'K3.4.7 Sociálne služby'!$C$295:$C$304</c15:sqref>
                  </c15:fullRef>
                </c:ext>
              </c:extLst>
              <c:f>'K3.4.7 Sociálne služby'!$C$296:$C$304</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extLst>
                <c:ext xmlns:c15="http://schemas.microsoft.com/office/drawing/2012/chart" uri="{02D57815-91ED-43cb-92C2-25804820EDAC}">
                  <c15:fullRef>
                    <c15:sqref>'K3.4.7 Sociálne služby'!$D$295:$D$304</c15:sqref>
                  </c15:fullRef>
                </c:ext>
              </c:extLst>
              <c:f>'K3.4.7 Sociálne služby'!$D$296:$D$304</c:f>
              <c:numCache>
                <c:formatCode>#,##0</c:formatCode>
                <c:ptCount val="9"/>
                <c:pt idx="0">
                  <c:v>13163</c:v>
                </c:pt>
                <c:pt idx="1">
                  <c:v>13187</c:v>
                </c:pt>
                <c:pt idx="2">
                  <c:v>13325</c:v>
                </c:pt>
                <c:pt idx="3">
                  <c:v>13034</c:v>
                </c:pt>
                <c:pt idx="4">
                  <c:v>12391</c:v>
                </c:pt>
                <c:pt idx="5">
                  <c:v>10560</c:v>
                </c:pt>
                <c:pt idx="6">
                  <c:v>11272</c:v>
                </c:pt>
                <c:pt idx="7">
                  <c:v>11580</c:v>
                </c:pt>
                <c:pt idx="8">
                  <c:v>11395</c:v>
                </c:pt>
              </c:numCache>
            </c:numRef>
          </c:val>
          <c:extLst>
            <c:ext xmlns:c16="http://schemas.microsoft.com/office/drawing/2014/chart" uri="{C3380CC4-5D6E-409C-BE32-E72D297353CC}">
              <c16:uniqueId val="{00000000-47D7-4E4D-A89E-BDAB97284505}"/>
            </c:ext>
          </c:extLst>
        </c:ser>
        <c:ser>
          <c:idx val="1"/>
          <c:order val="1"/>
          <c:tx>
            <c:strRef>
              <c:f>'K3.4.7 Sociálne služby'!$E$294</c:f>
              <c:strCache>
                <c:ptCount val="1"/>
                <c:pt idx="0">
                  <c:v>neverejní poskytovatelia</c:v>
                </c:pt>
              </c:strCache>
            </c:strRef>
          </c:tx>
          <c:spPr>
            <a:solidFill>
              <a:srgbClr val="B7194A"/>
            </a:solidFill>
            <a:ln>
              <a:noFill/>
            </a:ln>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2">
                          <a:lumMod val="35000"/>
                          <a:lumOff val="65000"/>
                        </a:schemeClr>
                      </a:solidFill>
                    </a:ln>
                    <a:effectLst/>
                  </c:spPr>
                </c15:leaderLines>
              </c:ext>
            </c:extLst>
          </c:dLbls>
          <c:cat>
            <c:numRef>
              <c:extLst>
                <c:ext xmlns:c15="http://schemas.microsoft.com/office/drawing/2012/chart" uri="{02D57815-91ED-43cb-92C2-25804820EDAC}">
                  <c15:fullRef>
                    <c15:sqref>'K3.4.7 Sociálne služby'!$C$295:$C$304</c15:sqref>
                  </c15:fullRef>
                </c:ext>
              </c:extLst>
              <c:f>'K3.4.7 Sociálne služby'!$C$296:$C$304</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extLst>
                <c:ext xmlns:c15="http://schemas.microsoft.com/office/drawing/2012/chart" uri="{02D57815-91ED-43cb-92C2-25804820EDAC}">
                  <c15:fullRef>
                    <c15:sqref>'K3.4.7 Sociálne služby'!$E$295:$E$304</c15:sqref>
                  </c15:fullRef>
                </c:ext>
              </c:extLst>
              <c:f>'K3.4.7 Sociálne služby'!$E$296:$E$304</c:f>
              <c:numCache>
                <c:formatCode>#,##0</c:formatCode>
                <c:ptCount val="9"/>
                <c:pt idx="0">
                  <c:v>3894</c:v>
                </c:pt>
                <c:pt idx="1">
                  <c:v>2807</c:v>
                </c:pt>
                <c:pt idx="2">
                  <c:v>2799</c:v>
                </c:pt>
                <c:pt idx="3">
                  <c:v>2134</c:v>
                </c:pt>
                <c:pt idx="4">
                  <c:v>2287</c:v>
                </c:pt>
                <c:pt idx="5">
                  <c:v>2279</c:v>
                </c:pt>
                <c:pt idx="6">
                  <c:v>2443</c:v>
                </c:pt>
                <c:pt idx="7">
                  <c:v>2601</c:v>
                </c:pt>
                <c:pt idx="8">
                  <c:v>2703</c:v>
                </c:pt>
              </c:numCache>
            </c:numRef>
          </c:val>
          <c:extLst>
            <c:ext xmlns:c16="http://schemas.microsoft.com/office/drawing/2014/chart" uri="{C3380CC4-5D6E-409C-BE32-E72D297353CC}">
              <c16:uniqueId val="{00000001-47D7-4E4D-A89E-BDAB97284505}"/>
            </c:ext>
          </c:extLst>
        </c:ser>
        <c:dLbls>
          <c:dLblPos val="outEnd"/>
          <c:showLegendKey val="0"/>
          <c:showVal val="1"/>
          <c:showCatName val="0"/>
          <c:showSerName val="0"/>
          <c:showPercent val="0"/>
          <c:showBubbleSize val="0"/>
        </c:dLbls>
        <c:gapWidth val="100"/>
        <c:axId val="217775816"/>
        <c:axId val="217776208"/>
      </c:barChart>
      <c:catAx>
        <c:axId val="217775816"/>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crossAx val="217776208"/>
        <c:crosses val="autoZero"/>
        <c:auto val="1"/>
        <c:lblAlgn val="ctr"/>
        <c:lblOffset val="100"/>
        <c:noMultiLvlLbl val="0"/>
      </c:catAx>
      <c:valAx>
        <c:axId val="217776208"/>
        <c:scaling>
          <c:orientation val="minMax"/>
        </c:scaling>
        <c:delete val="0"/>
        <c:axPos val="l"/>
        <c:majorGridlines>
          <c:spPr>
            <a:ln w="3175" cap="flat" cmpd="sng" algn="ctr">
              <a:solidFill>
                <a:schemeClr val="bg1">
                  <a:lumMod val="5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crossAx val="21777581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000">
          <a:solidFill>
            <a:sysClr val="windowText" lastClr="000000"/>
          </a:solidFill>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manualLayout>
          <c:layoutTarget val="inner"/>
          <c:xMode val="edge"/>
          <c:yMode val="edge"/>
          <c:x val="0.11807031434998816"/>
          <c:y val="5.9913010258014342E-2"/>
          <c:w val="0.68017363158833133"/>
          <c:h val="0.86121630910603808"/>
        </c:manualLayout>
      </c:layout>
      <c:pieChart>
        <c:varyColors val="1"/>
        <c:ser>
          <c:idx val="0"/>
          <c:order val="0"/>
          <c:spPr>
            <a:ln>
              <a:noFill/>
            </a:ln>
            <a:effectLst/>
          </c:spPr>
          <c:explosion val="2"/>
          <c:dPt>
            <c:idx val="0"/>
            <c:bubble3D val="0"/>
            <c:spPr>
              <a:solidFill>
                <a:schemeClr val="bg1">
                  <a:lumMod val="50000"/>
                </a:schemeClr>
              </a:solidFill>
              <a:ln>
                <a:noFill/>
              </a:ln>
              <a:effectLst/>
            </c:spPr>
            <c:extLst>
              <c:ext xmlns:c16="http://schemas.microsoft.com/office/drawing/2014/chart" uri="{C3380CC4-5D6E-409C-BE32-E72D297353CC}">
                <c16:uniqueId val="{00000001-28F4-4AA7-9CEB-7E31115A48A8}"/>
              </c:ext>
            </c:extLst>
          </c:dPt>
          <c:dPt>
            <c:idx val="1"/>
            <c:bubble3D val="0"/>
            <c:spPr>
              <a:solidFill>
                <a:srgbClr val="FAACBF"/>
              </a:solidFill>
              <a:ln>
                <a:noFill/>
              </a:ln>
              <a:effectLst/>
            </c:spPr>
            <c:extLst>
              <c:ext xmlns:c16="http://schemas.microsoft.com/office/drawing/2014/chart" uri="{C3380CC4-5D6E-409C-BE32-E72D297353CC}">
                <c16:uniqueId val="{00000003-28F4-4AA7-9CEB-7E31115A48A8}"/>
              </c:ext>
            </c:extLst>
          </c:dPt>
          <c:dPt>
            <c:idx val="2"/>
            <c:bubble3D val="0"/>
            <c:spPr>
              <a:pattFill prst="lgConfetti">
                <a:fgClr>
                  <a:srgbClr val="E02C64"/>
                </a:fgClr>
                <a:bgClr>
                  <a:schemeClr val="bg1"/>
                </a:bgClr>
              </a:pattFill>
              <a:ln>
                <a:noFill/>
              </a:ln>
              <a:effectLst/>
            </c:spPr>
            <c:extLst>
              <c:ext xmlns:c16="http://schemas.microsoft.com/office/drawing/2014/chart" uri="{C3380CC4-5D6E-409C-BE32-E72D297353CC}">
                <c16:uniqueId val="{00000005-28F4-4AA7-9CEB-7E31115A48A8}"/>
              </c:ext>
            </c:extLst>
          </c:dPt>
          <c:dPt>
            <c:idx val="3"/>
            <c:bubble3D val="0"/>
            <c:spPr>
              <a:pattFill prst="lgGrid">
                <a:fgClr>
                  <a:schemeClr val="tx1">
                    <a:lumMod val="50000"/>
                    <a:lumOff val="50000"/>
                  </a:schemeClr>
                </a:fgClr>
                <a:bgClr>
                  <a:schemeClr val="bg1"/>
                </a:bgClr>
              </a:pattFill>
              <a:ln w="0">
                <a:solidFill>
                  <a:schemeClr val="tx1"/>
                </a:solidFill>
              </a:ln>
              <a:effectLst/>
            </c:spPr>
            <c:extLst>
              <c:ext xmlns:c16="http://schemas.microsoft.com/office/drawing/2014/chart" uri="{C3380CC4-5D6E-409C-BE32-E72D297353CC}">
                <c16:uniqueId val="{00000007-28F4-4AA7-9CEB-7E31115A48A8}"/>
              </c:ext>
            </c:extLst>
          </c:dPt>
          <c:dPt>
            <c:idx val="4"/>
            <c:bubble3D val="0"/>
            <c:spPr>
              <a:solidFill>
                <a:srgbClr val="B7194A"/>
              </a:solidFill>
              <a:ln>
                <a:noFill/>
              </a:ln>
              <a:effectLst/>
            </c:spPr>
            <c:extLst>
              <c:ext xmlns:c16="http://schemas.microsoft.com/office/drawing/2014/chart" uri="{C3380CC4-5D6E-409C-BE32-E72D297353CC}">
                <c16:uniqueId val="{00000009-28F4-4AA7-9CEB-7E31115A48A8}"/>
              </c:ext>
            </c:extLst>
          </c:dPt>
          <c:dPt>
            <c:idx val="5"/>
            <c:bubble3D val="0"/>
            <c:spPr>
              <a:pattFill prst="wdUpDiag">
                <a:fgClr>
                  <a:srgbClr val="B7194A"/>
                </a:fgClr>
                <a:bgClr>
                  <a:schemeClr val="bg1"/>
                </a:bgClr>
              </a:pattFill>
              <a:ln>
                <a:noFill/>
              </a:ln>
              <a:effectLst/>
            </c:spPr>
            <c:extLst>
              <c:ext xmlns:c16="http://schemas.microsoft.com/office/drawing/2014/chart" uri="{C3380CC4-5D6E-409C-BE32-E72D297353CC}">
                <c16:uniqueId val="{0000000B-28F4-4AA7-9CEB-7E31115A48A8}"/>
              </c:ext>
            </c:extLst>
          </c:dPt>
          <c:dLbls>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spc="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showLegendKey val="0"/>
              <c:showVal val="0"/>
              <c:showCatName val="1"/>
              <c:showSerName val="0"/>
              <c:showPercent val="1"/>
              <c:showBubbleSize val="0"/>
              <c:extLst>
                <c:ext xmlns:c16="http://schemas.microsoft.com/office/drawing/2014/chart" uri="{C3380CC4-5D6E-409C-BE32-E72D297353CC}">
                  <c16:uniqueId val="{00000001-28F4-4AA7-9CEB-7E31115A48A8}"/>
                </c:ext>
              </c:extLst>
            </c:dLbl>
            <c:dLbl>
              <c:idx val="1"/>
              <c:layout>
                <c:manualLayout>
                  <c:x val="0.19497339717025802"/>
                  <c:y val="1.8858080365366806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spc="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3-28F4-4AA7-9CEB-7E31115A48A8}"/>
                </c:ext>
              </c:extLst>
            </c:dLbl>
            <c:dLbl>
              <c:idx val="2"/>
              <c:layout>
                <c:manualLayout>
                  <c:x val="0.13923066392375089"/>
                  <c:y val="0.2242854193273997"/>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spc="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5-28F4-4AA7-9CEB-7E31115A48A8}"/>
                </c:ext>
              </c:extLst>
            </c:dLbl>
            <c:dLbl>
              <c:idx val="3"/>
              <c:layout>
                <c:manualLayout>
                  <c:x val="7.4788617941930799E-2"/>
                  <c:y val="3.5691183386997574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spc="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7-28F4-4AA7-9CEB-7E31115A48A8}"/>
                </c:ext>
              </c:extLst>
            </c:dLbl>
            <c:dLbl>
              <c:idx val="4"/>
              <c:layout>
                <c:manualLayout>
                  <c:x val="-4.7481244771165637E-2"/>
                  <c:y val="-2.2165261748851344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spc="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9-28F4-4AA7-9CEB-7E31115A48A8}"/>
                </c:ext>
              </c:extLst>
            </c:dLbl>
            <c:dLbl>
              <c:idx val="5"/>
              <c:layout>
                <c:manualLayout>
                  <c:x val="-6.8190857597410615E-2"/>
                  <c:y val="-3.1061466661842913E-2"/>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spc="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B-28F4-4AA7-9CEB-7E31115A48A8}"/>
                </c:ext>
              </c:extLst>
            </c:dLbl>
            <c:numFmt formatCode="0.0%" sourceLinked="0"/>
            <c:spPr>
              <a:noFill/>
              <a:ln>
                <a:noFill/>
              </a:ln>
              <a:effectLst/>
            </c:spPr>
            <c:showLegendKey val="0"/>
            <c:showVal val="0"/>
            <c:showCatName val="1"/>
            <c:showSerName val="0"/>
            <c:showPercent val="1"/>
            <c:showBubbleSize val="0"/>
            <c:showLeaderLines val="1"/>
            <c:leaderLines>
              <c:spPr>
                <a:ln w="9525" cap="flat" cmpd="sng" algn="ctr">
                  <a:solidFill>
                    <a:schemeClr val="tx1"/>
                  </a:solidFill>
                  <a:round/>
                </a:ln>
                <a:effectLst/>
              </c:spPr>
            </c:leaderLines>
            <c:extLst>
              <c:ext xmlns:c15="http://schemas.microsoft.com/office/drawing/2012/chart" uri="{CE6537A1-D6FC-4f65-9D91-7224C49458BB}"/>
            </c:extLst>
          </c:dLbls>
          <c:cat>
            <c:strRef>
              <c:f>'K3.4.7 Sociálne služby'!$C$311:$C$316</c:f>
              <c:strCache>
                <c:ptCount val="6"/>
                <c:pt idx="0">
                  <c:v>I. bez odkázanosti</c:v>
                </c:pt>
                <c:pt idx="1">
                  <c:v>II./I. ľahká odkázanosť</c:v>
                </c:pt>
                <c:pt idx="2">
                  <c:v>III./II. stredne ľahká odkázanosť</c:v>
                </c:pt>
                <c:pt idx="3">
                  <c:v>IV./III. stredne ťažká odkázanosť</c:v>
                </c:pt>
                <c:pt idx="4">
                  <c:v>V./IV. ťažká odkázanosť</c:v>
                </c:pt>
                <c:pt idx="5">
                  <c:v>VI./V. úplná odkázanosť</c:v>
                </c:pt>
              </c:strCache>
            </c:strRef>
          </c:cat>
          <c:val>
            <c:numRef>
              <c:f>'K3.4.7 Sociálne služby'!$D$311:$D$316</c:f>
              <c:numCache>
                <c:formatCode>#,##0</c:formatCode>
                <c:ptCount val="6"/>
                <c:pt idx="0">
                  <c:v>0</c:v>
                </c:pt>
                <c:pt idx="1">
                  <c:v>1016</c:v>
                </c:pt>
                <c:pt idx="2">
                  <c:v>1690</c:v>
                </c:pt>
                <c:pt idx="3">
                  <c:v>4413</c:v>
                </c:pt>
                <c:pt idx="4">
                  <c:v>3061</c:v>
                </c:pt>
                <c:pt idx="5">
                  <c:v>3649</c:v>
                </c:pt>
              </c:numCache>
            </c:numRef>
          </c:val>
          <c:extLst>
            <c:ext xmlns:c16="http://schemas.microsoft.com/office/drawing/2014/chart" uri="{C3380CC4-5D6E-409C-BE32-E72D297353CC}">
              <c16:uniqueId val="{0000000C-28F4-4AA7-9CEB-7E31115A48A8}"/>
            </c:ext>
          </c:extLst>
        </c:ser>
        <c:dLbls>
          <c:showLegendKey val="0"/>
          <c:showVal val="1"/>
          <c:showCatName val="1"/>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100" b="0">
          <a:solidFill>
            <a:sysClr val="windowText" lastClr="000000"/>
          </a:solidFill>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760583247447896"/>
          <c:y val="4.407714541640282E-2"/>
          <c:w val="0.49488024195046781"/>
          <c:h val="0.76112490428128854"/>
        </c:manualLayout>
      </c:layout>
      <c:barChart>
        <c:barDir val="bar"/>
        <c:grouping val="clustered"/>
        <c:varyColors val="0"/>
        <c:ser>
          <c:idx val="0"/>
          <c:order val="0"/>
          <c:tx>
            <c:strRef>
              <c:f>'K3.4.7 Sociálne služby'!$D$20</c:f>
              <c:strCache>
                <c:ptCount val="1"/>
                <c:pt idx="0">
                  <c:v>zriadení vyšším územným celkom</c:v>
                </c:pt>
              </c:strCache>
            </c:strRef>
          </c:tx>
          <c:spPr>
            <a:pattFill prst="pct90">
              <a:fgClr>
                <a:srgbClr val="FAACBF"/>
              </a:fgClr>
              <a:bgClr>
                <a:schemeClr val="bg1"/>
              </a:bgClr>
            </a:pattFill>
            <a:ln>
              <a:solidFill>
                <a:srgbClr val="E85E89"/>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Arial Narrow" panose="020B0606020202030204" pitchFamily="34" charset="0"/>
                    <a:ea typeface="+mn-ea"/>
                    <a:cs typeface="+mn-cs"/>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služby'!$C$21:$C$25</c:f>
              <c:strCache>
                <c:ptCount val="5"/>
                <c:pt idx="0">
                  <c:v>Sociálne poradentvo a rehabilitácia</c:v>
                </c:pt>
                <c:pt idx="1">
                  <c:v>Služby krízovej intervencie</c:v>
                </c:pt>
                <c:pt idx="2">
                  <c:v>Služby na podporu rodiny s deťmi</c:v>
                </c:pt>
                <c:pt idx="3">
                  <c:v>Služby pre osoby s ŤZP a nepriaz. zdr. stavom</c:v>
                </c:pt>
                <c:pt idx="4">
                  <c:v>Služby IKT a podporné služby </c:v>
                </c:pt>
              </c:strCache>
            </c:strRef>
          </c:cat>
          <c:val>
            <c:numRef>
              <c:f>'K3.4.7 Sociálne služby'!$D$21:$D$25</c:f>
              <c:numCache>
                <c:formatCode>#,##0</c:formatCode>
                <c:ptCount val="5"/>
                <c:pt idx="0">
                  <c:v>19</c:v>
                </c:pt>
                <c:pt idx="1">
                  <c:v>28</c:v>
                </c:pt>
                <c:pt idx="2">
                  <c:v>29</c:v>
                </c:pt>
                <c:pt idx="3">
                  <c:v>626</c:v>
                </c:pt>
                <c:pt idx="4">
                  <c:v>45</c:v>
                </c:pt>
              </c:numCache>
            </c:numRef>
          </c:val>
          <c:extLst>
            <c:ext xmlns:c16="http://schemas.microsoft.com/office/drawing/2014/chart" uri="{C3380CC4-5D6E-409C-BE32-E72D297353CC}">
              <c16:uniqueId val="{00000000-9ABB-46D7-BB80-750271F8700A}"/>
            </c:ext>
          </c:extLst>
        </c:ser>
        <c:ser>
          <c:idx val="1"/>
          <c:order val="1"/>
          <c:tx>
            <c:strRef>
              <c:f>'K3.4.7 Sociálne služby'!$E$20</c:f>
              <c:strCache>
                <c:ptCount val="1"/>
                <c:pt idx="0">
                  <c:v>zriadení obcou</c:v>
                </c:pt>
              </c:strCache>
            </c:strRef>
          </c:tx>
          <c:spPr>
            <a:solidFill>
              <a:schemeClr val="tx1">
                <a:lumMod val="50000"/>
                <a:lumOff val="50000"/>
              </a:schemeClr>
            </a:solidFill>
            <a:ln>
              <a:solidFill>
                <a:schemeClr val="bg2">
                  <a:lumMod val="9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Arial Narrow" panose="020B0606020202030204" pitchFamily="34" charset="0"/>
                    <a:ea typeface="+mn-ea"/>
                    <a:cs typeface="+mn-cs"/>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služby'!$C$21:$C$25</c:f>
              <c:strCache>
                <c:ptCount val="5"/>
                <c:pt idx="0">
                  <c:v>Sociálne poradentvo a rehabilitácia</c:v>
                </c:pt>
                <c:pt idx="1">
                  <c:v>Služby krízovej intervencie</c:v>
                </c:pt>
                <c:pt idx="2">
                  <c:v>Služby na podporu rodiny s deťmi</c:v>
                </c:pt>
                <c:pt idx="3">
                  <c:v>Služby pre osoby s ŤZP a nepriaz. zdr. stavom</c:v>
                </c:pt>
                <c:pt idx="4">
                  <c:v>Služby IKT a podporné služby </c:v>
                </c:pt>
              </c:strCache>
            </c:strRef>
          </c:cat>
          <c:val>
            <c:numRef>
              <c:f>'K3.4.7 Sociálne služby'!$E$21:$E$25</c:f>
              <c:numCache>
                <c:formatCode>#,##0</c:formatCode>
                <c:ptCount val="5"/>
                <c:pt idx="0">
                  <c:v>13</c:v>
                </c:pt>
                <c:pt idx="1">
                  <c:v>533</c:v>
                </c:pt>
                <c:pt idx="2">
                  <c:v>75</c:v>
                </c:pt>
                <c:pt idx="3">
                  <c:v>1153</c:v>
                </c:pt>
                <c:pt idx="4">
                  <c:v>442</c:v>
                </c:pt>
              </c:numCache>
            </c:numRef>
          </c:val>
          <c:extLst>
            <c:ext xmlns:c16="http://schemas.microsoft.com/office/drawing/2014/chart" uri="{C3380CC4-5D6E-409C-BE32-E72D297353CC}">
              <c16:uniqueId val="{00000001-9ABB-46D7-BB80-750271F8700A}"/>
            </c:ext>
          </c:extLst>
        </c:ser>
        <c:ser>
          <c:idx val="2"/>
          <c:order val="2"/>
          <c:tx>
            <c:strRef>
              <c:f>'K3.4.7 Sociálne služby'!$F$20</c:f>
              <c:strCache>
                <c:ptCount val="1"/>
                <c:pt idx="0">
                  <c:v>neverejní poskytovatelia</c:v>
                </c:pt>
              </c:strCache>
            </c:strRef>
          </c:tx>
          <c:spPr>
            <a:pattFill prst="dkVert">
              <a:fgClr>
                <a:srgbClr val="B7194B"/>
              </a:fgClr>
              <a:bgClr>
                <a:schemeClr val="bg1"/>
              </a:bgClr>
            </a:pattFill>
            <a:ln>
              <a:solidFill>
                <a:srgbClr val="B7194B"/>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Arial Narrow" panose="020B0606020202030204" pitchFamily="34" charset="0"/>
                    <a:ea typeface="+mn-ea"/>
                    <a:cs typeface="+mn-cs"/>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služby'!$C$21:$C$25</c:f>
              <c:strCache>
                <c:ptCount val="5"/>
                <c:pt idx="0">
                  <c:v>Sociálne poradentvo a rehabilitácia</c:v>
                </c:pt>
                <c:pt idx="1">
                  <c:v>Služby krízovej intervencie</c:v>
                </c:pt>
                <c:pt idx="2">
                  <c:v>Služby na podporu rodiny s deťmi</c:v>
                </c:pt>
                <c:pt idx="3">
                  <c:v>Služby pre osoby s ŤZP a nepriaz. zdr. stavom</c:v>
                </c:pt>
                <c:pt idx="4">
                  <c:v>Služby IKT a podporné služby </c:v>
                </c:pt>
              </c:strCache>
            </c:strRef>
          </c:cat>
          <c:val>
            <c:numRef>
              <c:f>'K3.4.7 Sociálne služby'!$F$21:$F$25</c:f>
              <c:numCache>
                <c:formatCode>#,##0</c:formatCode>
                <c:ptCount val="5"/>
                <c:pt idx="0">
                  <c:v>446</c:v>
                </c:pt>
                <c:pt idx="1">
                  <c:v>459</c:v>
                </c:pt>
                <c:pt idx="2">
                  <c:v>256</c:v>
                </c:pt>
                <c:pt idx="3">
                  <c:v>1338</c:v>
                </c:pt>
                <c:pt idx="4">
                  <c:v>178</c:v>
                </c:pt>
              </c:numCache>
            </c:numRef>
          </c:val>
          <c:extLst>
            <c:ext xmlns:c16="http://schemas.microsoft.com/office/drawing/2014/chart" uri="{C3380CC4-5D6E-409C-BE32-E72D297353CC}">
              <c16:uniqueId val="{00000002-9ABB-46D7-BB80-750271F8700A}"/>
            </c:ext>
          </c:extLst>
        </c:ser>
        <c:dLbls>
          <c:showLegendKey val="0"/>
          <c:showVal val="0"/>
          <c:showCatName val="0"/>
          <c:showSerName val="0"/>
          <c:showPercent val="0"/>
          <c:showBubbleSize val="0"/>
        </c:dLbls>
        <c:gapWidth val="182"/>
        <c:axId val="217729096"/>
        <c:axId val="217729488"/>
      </c:barChart>
      <c:catAx>
        <c:axId val="21772909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crossAx val="217729488"/>
        <c:crosses val="autoZero"/>
        <c:auto val="1"/>
        <c:lblAlgn val="ctr"/>
        <c:lblOffset val="100"/>
        <c:noMultiLvlLbl val="0"/>
      </c:catAx>
      <c:valAx>
        <c:axId val="21772948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21772909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050">
          <a:latin typeface="Arial Narrow" panose="020B0606020202030204" pitchFamily="34" charset="0"/>
        </a:defRPr>
      </a:pPr>
      <a:endParaRPr lang="sk-SK"/>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760583247447896"/>
          <c:y val="4.407714541640282E-2"/>
          <c:w val="0.49488024195046781"/>
          <c:h val="0.8252371157960563"/>
        </c:manualLayout>
      </c:layout>
      <c:barChart>
        <c:barDir val="bar"/>
        <c:grouping val="clustered"/>
        <c:varyColors val="0"/>
        <c:ser>
          <c:idx val="0"/>
          <c:order val="0"/>
          <c:tx>
            <c:strRef>
              <c:f>'K3.4.7 Sociálne služby'!$D$67</c:f>
              <c:strCache>
                <c:ptCount val="1"/>
                <c:pt idx="0">
                  <c:v>ambulantná </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služby'!$C$68:$C$74</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služby'!$D$68:$D$74</c:f>
              <c:numCache>
                <c:formatCode>#,##0</c:formatCode>
                <c:ptCount val="7"/>
                <c:pt idx="0">
                  <c:v>0</c:v>
                </c:pt>
                <c:pt idx="1">
                  <c:v>40</c:v>
                </c:pt>
                <c:pt idx="2">
                  <c:v>0</c:v>
                </c:pt>
                <c:pt idx="3">
                  <c:v>372</c:v>
                </c:pt>
                <c:pt idx="4">
                  <c:v>2103</c:v>
                </c:pt>
                <c:pt idx="5">
                  <c:v>480</c:v>
                </c:pt>
                <c:pt idx="6">
                  <c:v>3702</c:v>
                </c:pt>
              </c:numCache>
            </c:numRef>
          </c:val>
          <c:extLst>
            <c:ext xmlns:c16="http://schemas.microsoft.com/office/drawing/2014/chart" uri="{C3380CC4-5D6E-409C-BE32-E72D297353CC}">
              <c16:uniqueId val="{00000000-DC97-49C2-8C57-E87110056335}"/>
            </c:ext>
          </c:extLst>
        </c:ser>
        <c:ser>
          <c:idx val="1"/>
          <c:order val="1"/>
          <c:tx>
            <c:strRef>
              <c:f>'K3.4.7 Sociálne služby'!$E$67</c:f>
              <c:strCache>
                <c:ptCount val="1"/>
                <c:pt idx="0">
                  <c:v>pobytová</c:v>
                </c:pt>
              </c:strCache>
            </c:strRef>
          </c:tx>
          <c:spPr>
            <a:solidFill>
              <a:srgbClr val="B7194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služby'!$C$68:$C$74</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služby'!$E$68:$E$74</c:f>
              <c:numCache>
                <c:formatCode>#,##0</c:formatCode>
                <c:ptCount val="7"/>
                <c:pt idx="0">
                  <c:v>744</c:v>
                </c:pt>
                <c:pt idx="1">
                  <c:v>21164</c:v>
                </c:pt>
                <c:pt idx="2">
                  <c:v>2530</c:v>
                </c:pt>
                <c:pt idx="3">
                  <c:v>10</c:v>
                </c:pt>
                <c:pt idx="4">
                  <c:v>8910</c:v>
                </c:pt>
                <c:pt idx="5">
                  <c:v>10861</c:v>
                </c:pt>
                <c:pt idx="6">
                  <c:v>0</c:v>
                </c:pt>
              </c:numCache>
            </c:numRef>
          </c:val>
          <c:extLst>
            <c:ext xmlns:c16="http://schemas.microsoft.com/office/drawing/2014/chart" uri="{C3380CC4-5D6E-409C-BE32-E72D297353CC}">
              <c16:uniqueId val="{00000001-DC97-49C2-8C57-E87110056335}"/>
            </c:ext>
          </c:extLst>
        </c:ser>
        <c:dLbls>
          <c:dLblPos val="outEnd"/>
          <c:showLegendKey val="0"/>
          <c:showVal val="1"/>
          <c:showCatName val="0"/>
          <c:showSerName val="0"/>
          <c:showPercent val="0"/>
          <c:showBubbleSize val="0"/>
        </c:dLbls>
        <c:gapWidth val="43"/>
        <c:axId val="217729096"/>
        <c:axId val="217729488"/>
      </c:barChart>
      <c:catAx>
        <c:axId val="21772909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crossAx val="217729488"/>
        <c:crosses val="autoZero"/>
        <c:auto val="1"/>
        <c:lblAlgn val="ctr"/>
        <c:lblOffset val="100"/>
        <c:noMultiLvlLbl val="0"/>
      </c:catAx>
      <c:valAx>
        <c:axId val="21772948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crossAx val="217729096"/>
        <c:crosses val="autoZero"/>
        <c:crossBetween val="between"/>
      </c:valAx>
      <c:spPr>
        <a:noFill/>
        <a:ln>
          <a:noFill/>
        </a:ln>
        <a:effectLst/>
      </c:spPr>
    </c:plotArea>
    <c:legend>
      <c:legendPos val="b"/>
      <c:layout>
        <c:manualLayout>
          <c:xMode val="edge"/>
          <c:yMode val="edge"/>
          <c:x val="3.0108763451533366E-2"/>
          <c:y val="0.91276322054064385"/>
          <c:w val="0.39028740850725419"/>
          <c:h val="7.120872658066416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050">
          <a:latin typeface="Arial Narrow" panose="020B0606020202030204" pitchFamily="34" charset="0"/>
        </a:defRPr>
      </a:pPr>
      <a:endParaRPr lang="sk-SK"/>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'K3.4.7 Sociálne služby'!$D$86</c:f>
              <c:strCache>
                <c:ptCount val="1"/>
                <c:pt idx="0">
                  <c:v>pobytová</c:v>
                </c:pt>
              </c:strCache>
            </c:strRef>
          </c:tx>
          <c:spPr>
            <a:solidFill>
              <a:srgbClr val="FAACBF"/>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'K3.4.7 Sociálne služby'!$C$87:$C$91</c:f>
              <c:numCache>
                <c:formatCode>General</c:formatCode>
                <c:ptCount val="5"/>
                <c:pt idx="0">
                  <c:v>2021</c:v>
                </c:pt>
                <c:pt idx="1">
                  <c:v>2022</c:v>
                </c:pt>
                <c:pt idx="2">
                  <c:v>2023</c:v>
                </c:pt>
                <c:pt idx="3">
                  <c:v>2024</c:v>
                </c:pt>
                <c:pt idx="4">
                  <c:v>2025</c:v>
                </c:pt>
              </c:numCache>
            </c:numRef>
          </c:cat>
          <c:val>
            <c:numRef>
              <c:f>'K3.4.7 Sociálne služby'!$D$87:$D$91</c:f>
              <c:numCache>
                <c:formatCode>#,##0</c:formatCode>
                <c:ptCount val="5"/>
                <c:pt idx="0">
                  <c:v>40608</c:v>
                </c:pt>
                <c:pt idx="1">
                  <c:v>43429</c:v>
                </c:pt>
                <c:pt idx="2">
                  <c:v>43561</c:v>
                </c:pt>
                <c:pt idx="3">
                  <c:v>43664</c:v>
                </c:pt>
                <c:pt idx="4">
                  <c:v>44221</c:v>
                </c:pt>
              </c:numCache>
            </c:numRef>
          </c:val>
          <c:extLst>
            <c:ext xmlns:c16="http://schemas.microsoft.com/office/drawing/2014/chart" uri="{C3380CC4-5D6E-409C-BE32-E72D297353CC}">
              <c16:uniqueId val="{00000000-0BB8-4723-BDDD-C876A420E2A7}"/>
            </c:ext>
          </c:extLst>
        </c:ser>
        <c:ser>
          <c:idx val="1"/>
          <c:order val="1"/>
          <c:tx>
            <c:strRef>
              <c:f>'K3.4.7 Sociálne služby'!$E$86</c:f>
              <c:strCache>
                <c:ptCount val="1"/>
                <c:pt idx="0">
                  <c:v>ambulantná</c:v>
                </c:pt>
              </c:strCache>
            </c:strRef>
          </c:tx>
          <c:spPr>
            <a:pattFill prst="pct90">
              <a:fgClr>
                <a:schemeClr val="tx1">
                  <a:lumMod val="50000"/>
                  <a:lumOff val="50000"/>
                </a:schemeClr>
              </a:fgClr>
              <a:bgClr>
                <a:schemeClr val="bg1"/>
              </a:bgClr>
            </a:patt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'K3.4.7 Sociálne služby'!$C$87:$C$91</c:f>
              <c:numCache>
                <c:formatCode>General</c:formatCode>
                <c:ptCount val="5"/>
                <c:pt idx="0">
                  <c:v>2021</c:v>
                </c:pt>
                <c:pt idx="1">
                  <c:v>2022</c:v>
                </c:pt>
                <c:pt idx="2">
                  <c:v>2023</c:v>
                </c:pt>
                <c:pt idx="3">
                  <c:v>2024</c:v>
                </c:pt>
                <c:pt idx="4">
                  <c:v>2025</c:v>
                </c:pt>
              </c:numCache>
            </c:numRef>
          </c:cat>
          <c:val>
            <c:numRef>
              <c:f>'K3.4.7 Sociálne služby'!$E$87:$E$91</c:f>
              <c:numCache>
                <c:formatCode>#,##0</c:formatCode>
                <c:ptCount val="5"/>
                <c:pt idx="0">
                  <c:v>5824</c:v>
                </c:pt>
                <c:pt idx="1">
                  <c:v>6530</c:v>
                </c:pt>
                <c:pt idx="2">
                  <c:v>6618</c:v>
                </c:pt>
                <c:pt idx="3">
                  <c:v>6547</c:v>
                </c:pt>
                <c:pt idx="4">
                  <c:v>6697</c:v>
                </c:pt>
              </c:numCache>
            </c:numRef>
          </c:val>
          <c:extLst>
            <c:ext xmlns:c16="http://schemas.microsoft.com/office/drawing/2014/chart" uri="{C3380CC4-5D6E-409C-BE32-E72D297353CC}">
              <c16:uniqueId val="{00000001-0BB8-4723-BDDD-C876A420E2A7}"/>
            </c:ext>
          </c:extLst>
        </c:ser>
        <c:dLbls>
          <c:showLegendKey val="0"/>
          <c:showVal val="0"/>
          <c:showCatName val="0"/>
          <c:showSerName val="0"/>
          <c:showPercent val="0"/>
          <c:showBubbleSize val="0"/>
        </c:dLbls>
        <c:gapWidth val="219"/>
        <c:overlap val="-27"/>
        <c:axId val="716329304"/>
        <c:axId val="716322088"/>
      </c:barChart>
      <c:catAx>
        <c:axId val="716329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crossAx val="716322088"/>
        <c:crosses val="autoZero"/>
        <c:auto val="1"/>
        <c:lblAlgn val="ctr"/>
        <c:lblOffset val="100"/>
        <c:noMultiLvlLbl val="0"/>
      </c:catAx>
      <c:valAx>
        <c:axId val="7163220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crossAx val="71632930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1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'K3.4.7 Sociálne služby'!$D$142</c:f>
              <c:strCache>
                <c:ptCount val="1"/>
                <c:pt idx="0">
                  <c:v>Počet žiadostí</c:v>
                </c:pt>
              </c:strCache>
            </c:strRef>
          </c:tx>
          <c:spPr>
            <a:pattFill prst="wdUpDiag">
              <a:fgClr>
                <a:schemeClr val="tx1">
                  <a:lumMod val="65000"/>
                  <a:lumOff val="35000"/>
                </a:schemeClr>
              </a:fgClr>
              <a:bgClr>
                <a:schemeClr val="bg1"/>
              </a:bgClr>
            </a:pattFill>
            <a:ln>
              <a:solidFill>
                <a:schemeClr val="bg1">
                  <a:lumMod val="75000"/>
                </a:schemeClr>
              </a:solidFill>
            </a:ln>
            <a:effectLst/>
          </c:spPr>
          <c:invertIfNegative val="0"/>
          <c:cat>
            <c:strRef>
              <c:f>'K3.4.7 Sociálne služby'!$C$143:$C$149</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služby'!$D$143:$D$149</c:f>
              <c:numCache>
                <c:formatCode>#,##0</c:formatCode>
                <c:ptCount val="7"/>
                <c:pt idx="0">
                  <c:v>300</c:v>
                </c:pt>
                <c:pt idx="1">
                  <c:v>24498</c:v>
                </c:pt>
                <c:pt idx="2">
                  <c:v>4393</c:v>
                </c:pt>
                <c:pt idx="3">
                  <c:v>90</c:v>
                </c:pt>
                <c:pt idx="4">
                  <c:v>4773</c:v>
                </c:pt>
                <c:pt idx="5">
                  <c:v>11782</c:v>
                </c:pt>
                <c:pt idx="6">
                  <c:v>750</c:v>
                </c:pt>
              </c:numCache>
            </c:numRef>
          </c:val>
          <c:extLst>
            <c:ext xmlns:c16="http://schemas.microsoft.com/office/drawing/2014/chart" uri="{C3380CC4-5D6E-409C-BE32-E72D297353CC}">
              <c16:uniqueId val="{00000000-07A7-445E-BB4C-3E90A6B5DAC8}"/>
            </c:ext>
          </c:extLst>
        </c:ser>
        <c:ser>
          <c:idx val="1"/>
          <c:order val="1"/>
          <c:tx>
            <c:strRef>
              <c:f>'K3.4.7 Sociálne služby'!$E$142</c:f>
              <c:strCache>
                <c:ptCount val="1"/>
                <c:pt idx="0">
                  <c:v>Počet žiadateľov</c:v>
                </c:pt>
              </c:strCache>
            </c:strRef>
          </c:tx>
          <c:spPr>
            <a:solidFill>
              <a:schemeClr val="tx1">
                <a:lumMod val="65000"/>
                <a:lumOff val="35000"/>
              </a:schemeClr>
            </a:solidFill>
            <a:ln>
              <a:noFill/>
            </a:ln>
            <a:effectLst/>
          </c:spPr>
          <c:invertIfNegative val="0"/>
          <c:cat>
            <c:strRef>
              <c:f>'K3.4.7 Sociálne služby'!$C$143:$C$149</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služby'!$E$143:$E$149</c:f>
              <c:numCache>
                <c:formatCode>#,##0</c:formatCode>
                <c:ptCount val="7"/>
                <c:pt idx="0">
                  <c:v>203</c:v>
                </c:pt>
                <c:pt idx="1">
                  <c:v>16675</c:v>
                </c:pt>
                <c:pt idx="2">
                  <c:v>3614</c:v>
                </c:pt>
                <c:pt idx="3">
                  <c:v>76</c:v>
                </c:pt>
                <c:pt idx="4">
                  <c:v>2421</c:v>
                </c:pt>
                <c:pt idx="5">
                  <c:v>6603</c:v>
                </c:pt>
                <c:pt idx="6">
                  <c:v>684</c:v>
                </c:pt>
              </c:numCache>
            </c:numRef>
          </c:val>
          <c:extLst>
            <c:ext xmlns:c16="http://schemas.microsoft.com/office/drawing/2014/chart" uri="{C3380CC4-5D6E-409C-BE32-E72D297353CC}">
              <c16:uniqueId val="{00000001-07A7-445E-BB4C-3E90A6B5DAC8}"/>
            </c:ext>
          </c:extLst>
        </c:ser>
        <c:ser>
          <c:idx val="2"/>
          <c:order val="2"/>
          <c:tx>
            <c:strRef>
              <c:f>'K3.4.7 Sociálne služby'!$F$142</c:f>
              <c:strCache>
                <c:ptCount val="1"/>
                <c:pt idx="0">
                  <c:v>Počet žiadostí - vybavené</c:v>
                </c:pt>
              </c:strCache>
            </c:strRef>
          </c:tx>
          <c:spPr>
            <a:pattFill prst="dkHorz">
              <a:fgClr>
                <a:srgbClr val="B7194B"/>
              </a:fgClr>
              <a:bgClr>
                <a:schemeClr val="bg1"/>
              </a:bgClr>
            </a:pattFill>
            <a:ln>
              <a:noFill/>
            </a:ln>
            <a:effectLst/>
          </c:spPr>
          <c:invertIfNegative val="0"/>
          <c:cat>
            <c:strRef>
              <c:f>'K3.4.7 Sociálne služby'!$C$143:$C$149</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služby'!$F$143:$F$149</c:f>
              <c:numCache>
                <c:formatCode>#,##0</c:formatCode>
                <c:ptCount val="7"/>
                <c:pt idx="0">
                  <c:v>116</c:v>
                </c:pt>
                <c:pt idx="1">
                  <c:v>10642</c:v>
                </c:pt>
                <c:pt idx="2">
                  <c:v>2598</c:v>
                </c:pt>
                <c:pt idx="3">
                  <c:v>65</c:v>
                </c:pt>
                <c:pt idx="4">
                  <c:v>1614</c:v>
                </c:pt>
                <c:pt idx="5">
                  <c:v>5898</c:v>
                </c:pt>
                <c:pt idx="6">
                  <c:v>577</c:v>
                </c:pt>
              </c:numCache>
            </c:numRef>
          </c:val>
          <c:extLst>
            <c:ext xmlns:c16="http://schemas.microsoft.com/office/drawing/2014/chart" uri="{C3380CC4-5D6E-409C-BE32-E72D297353CC}">
              <c16:uniqueId val="{00000002-07A7-445E-BB4C-3E90A6B5DAC8}"/>
            </c:ext>
          </c:extLst>
        </c:ser>
        <c:ser>
          <c:idx val="3"/>
          <c:order val="3"/>
          <c:tx>
            <c:strRef>
              <c:f>'K3.4.7 Sociálne služby'!$G$142</c:f>
              <c:strCache>
                <c:ptCount val="1"/>
                <c:pt idx="0">
                  <c:v>Počet žiadostí - nevybavené</c:v>
                </c:pt>
              </c:strCache>
            </c:strRef>
          </c:tx>
          <c:spPr>
            <a:pattFill prst="pct80">
              <a:fgClr>
                <a:srgbClr val="FAACBF"/>
              </a:fgClr>
              <a:bgClr>
                <a:schemeClr val="bg1"/>
              </a:bgClr>
            </a:pattFill>
            <a:ln>
              <a:noFill/>
            </a:ln>
            <a:effectLst/>
          </c:spPr>
          <c:invertIfNegative val="0"/>
          <c:cat>
            <c:strRef>
              <c:f>'K3.4.7 Sociálne služby'!$C$143:$C$149</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služby'!$G$143:$G$149</c:f>
              <c:numCache>
                <c:formatCode>#,##0</c:formatCode>
                <c:ptCount val="7"/>
                <c:pt idx="0">
                  <c:v>184</c:v>
                </c:pt>
                <c:pt idx="1">
                  <c:v>13856</c:v>
                </c:pt>
                <c:pt idx="2">
                  <c:v>1795</c:v>
                </c:pt>
                <c:pt idx="3">
                  <c:v>25</c:v>
                </c:pt>
                <c:pt idx="4">
                  <c:v>3159</c:v>
                </c:pt>
                <c:pt idx="5">
                  <c:v>5884</c:v>
                </c:pt>
                <c:pt idx="6">
                  <c:v>173</c:v>
                </c:pt>
              </c:numCache>
            </c:numRef>
          </c:val>
          <c:extLst>
            <c:ext xmlns:c16="http://schemas.microsoft.com/office/drawing/2014/chart" uri="{C3380CC4-5D6E-409C-BE32-E72D297353CC}">
              <c16:uniqueId val="{00000003-07A7-445E-BB4C-3E90A6B5DAC8}"/>
            </c:ext>
          </c:extLst>
        </c:ser>
        <c:dLbls>
          <c:showLegendKey val="0"/>
          <c:showVal val="0"/>
          <c:showCatName val="0"/>
          <c:showSerName val="0"/>
          <c:showPercent val="0"/>
          <c:showBubbleSize val="0"/>
        </c:dLbls>
        <c:gapWidth val="219"/>
        <c:overlap val="-27"/>
        <c:axId val="817158736"/>
        <c:axId val="817158080"/>
      </c:barChart>
      <c:catAx>
        <c:axId val="817158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817158080"/>
        <c:crosses val="autoZero"/>
        <c:auto val="1"/>
        <c:lblAlgn val="ctr"/>
        <c:lblOffset val="100"/>
        <c:noMultiLvlLbl val="0"/>
      </c:catAx>
      <c:valAx>
        <c:axId val="817158080"/>
        <c:scaling>
          <c:orientation val="minMax"/>
          <c:max val="25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81715873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ysClr val="windowText" lastClr="000000"/>
                </a:solidFill>
                <a:latin typeface="Arial Narrow" panose="020B0606020202030204" pitchFamily="34" charset="0"/>
                <a:ea typeface="+mn-ea"/>
                <a:cs typeface="+mn-cs"/>
              </a:defRPr>
            </a:pPr>
            <a:endParaRPr lang="sk-SK"/>
          </a:p>
        </c:txPr>
      </c:dTable>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manualLayout>
          <c:layoutTarget val="inner"/>
          <c:xMode val="edge"/>
          <c:yMode val="edge"/>
          <c:x val="0.37544501904597943"/>
          <c:y val="3.4972677595628415E-2"/>
          <c:w val="0.57536094596424137"/>
          <c:h val="0.81559175594853917"/>
        </c:manualLayout>
      </c:layout>
      <c:barChart>
        <c:barDir val="bar"/>
        <c:grouping val="clustered"/>
        <c:varyColors val="0"/>
        <c:ser>
          <c:idx val="0"/>
          <c:order val="0"/>
          <c:spPr>
            <a:solidFill>
              <a:srgbClr val="E02C64"/>
            </a:solidFill>
            <a:ln>
              <a:noFill/>
            </a:ln>
            <a:effectLst/>
          </c:spPr>
          <c:invertIfNegative val="0"/>
          <c:dLbls>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služby'!$C$163:$C$169</c:f>
              <c:strCache>
                <c:ptCount val="7"/>
                <c:pt idx="0">
                  <c:v>Zariadenie pre seniorov</c:v>
                </c:pt>
                <c:pt idx="1">
                  <c:v>Zariadenie opatrovateľskej služby</c:v>
                </c:pt>
                <c:pt idx="2">
                  <c:v>Rehabilitačné stredisko</c:v>
                </c:pt>
                <c:pt idx="3">
                  <c:v>Domov sociálnych služieb</c:v>
                </c:pt>
                <c:pt idx="4">
                  <c:v>Špecializované zariadenie</c:v>
                </c:pt>
                <c:pt idx="5">
                  <c:v>Denný stacionár</c:v>
                </c:pt>
                <c:pt idx="6">
                  <c:v>Zariadenie podporovaného bývania </c:v>
                </c:pt>
              </c:strCache>
            </c:strRef>
          </c:cat>
          <c:val>
            <c:numRef>
              <c:f>'K3.4.7 Sociálne služby'!$D$163:$D$169</c:f>
              <c:numCache>
                <c:formatCode>#,##0</c:formatCode>
                <c:ptCount val="7"/>
                <c:pt idx="0">
                  <c:v>16756</c:v>
                </c:pt>
                <c:pt idx="1">
                  <c:v>2918</c:v>
                </c:pt>
                <c:pt idx="2">
                  <c:v>406</c:v>
                </c:pt>
                <c:pt idx="3">
                  <c:v>12046</c:v>
                </c:pt>
                <c:pt idx="4">
                  <c:v>12223</c:v>
                </c:pt>
                <c:pt idx="5">
                  <c:v>1368</c:v>
                </c:pt>
                <c:pt idx="6" formatCode="General">
                  <c:v>852</c:v>
                </c:pt>
              </c:numCache>
            </c:numRef>
          </c:val>
          <c:extLst>
            <c:ext xmlns:c16="http://schemas.microsoft.com/office/drawing/2014/chart" uri="{C3380CC4-5D6E-409C-BE32-E72D297353CC}">
              <c16:uniqueId val="{00000000-03C1-42BD-A813-235CA97AEAE5}"/>
            </c:ext>
          </c:extLst>
        </c:ser>
        <c:dLbls>
          <c:dLblPos val="outEnd"/>
          <c:showLegendKey val="0"/>
          <c:showVal val="1"/>
          <c:showCatName val="0"/>
          <c:showSerName val="0"/>
          <c:showPercent val="0"/>
          <c:showBubbleSize val="0"/>
        </c:dLbls>
        <c:gapWidth val="115"/>
        <c:overlap val="-20"/>
        <c:axId val="217254280"/>
        <c:axId val="217254672"/>
      </c:barChart>
      <c:catAx>
        <c:axId val="217254280"/>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crossAx val="217254672"/>
        <c:crosses val="autoZero"/>
        <c:auto val="1"/>
        <c:lblAlgn val="ctr"/>
        <c:lblOffset val="100"/>
        <c:noMultiLvlLbl val="0"/>
      </c:catAx>
      <c:valAx>
        <c:axId val="21725467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crossAx val="21725428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00">
          <a:solidFill>
            <a:sysClr val="windowText" lastClr="000000"/>
          </a:solidFill>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rgbClr val="B7194A"/>
              </a:solidFill>
              <a:ln>
                <a:solidFill>
                  <a:srgbClr val="FFD5D5"/>
                </a:solidFill>
              </a:ln>
              <a:effectLst/>
            </c:spPr>
            <c:extLst>
              <c:ext xmlns:c16="http://schemas.microsoft.com/office/drawing/2014/chart" uri="{C3380CC4-5D6E-409C-BE32-E72D297353CC}">
                <c16:uniqueId val="{00000002-2B97-4833-A0C6-DEEC5993AF91}"/>
              </c:ext>
            </c:extLst>
          </c:dPt>
          <c:dPt>
            <c:idx val="1"/>
            <c:bubble3D val="0"/>
            <c:spPr>
              <a:pattFill prst="wdUpDiag">
                <a:fgClr>
                  <a:srgbClr val="E02C64"/>
                </a:fgClr>
                <a:bgClr>
                  <a:schemeClr val="bg1"/>
                </a:bgClr>
              </a:pattFill>
              <a:ln>
                <a:solidFill>
                  <a:srgbClr val="E02C64"/>
                </a:solidFill>
              </a:ln>
              <a:effectLst/>
            </c:spPr>
            <c:extLst>
              <c:ext xmlns:c16="http://schemas.microsoft.com/office/drawing/2014/chart" uri="{C3380CC4-5D6E-409C-BE32-E72D297353CC}">
                <c16:uniqueId val="{00000004-2B97-4833-A0C6-DEEC5993AF91}"/>
              </c:ext>
            </c:extLst>
          </c:dPt>
          <c:dPt>
            <c:idx val="2"/>
            <c:bubble3D val="0"/>
            <c:spPr>
              <a:pattFill prst="pct20">
                <a:fgClr>
                  <a:srgbClr val="E02C64"/>
                </a:fgClr>
                <a:bgClr>
                  <a:schemeClr val="bg1"/>
                </a:bgClr>
              </a:pattFill>
              <a:ln>
                <a:solidFill>
                  <a:srgbClr val="E02C64"/>
                </a:solidFill>
              </a:ln>
              <a:effectLst/>
            </c:spPr>
            <c:extLst>
              <c:ext xmlns:c16="http://schemas.microsoft.com/office/drawing/2014/chart" uri="{C3380CC4-5D6E-409C-BE32-E72D297353CC}">
                <c16:uniqueId val="{00000005-2B97-4833-A0C6-DEEC5993AF91}"/>
              </c:ext>
            </c:extLst>
          </c:dPt>
          <c:dLbls>
            <c:dLbl>
              <c:idx val="0"/>
              <c:layout>
                <c:manualLayout>
                  <c:x val="0.12820088100119131"/>
                  <c:y val="3.1710466077455646E-2"/>
                </c:manualLayout>
              </c:layout>
              <c:dLblPos val="bestFit"/>
              <c:showLegendKey val="0"/>
              <c:showVal val="1"/>
              <c:showCatName val="1"/>
              <c:showSerName val="0"/>
              <c:showPercent val="1"/>
              <c:showBubbleSize val="0"/>
              <c:extLst>
                <c:ext xmlns:c15="http://schemas.microsoft.com/office/drawing/2012/chart" uri="{CE6537A1-D6FC-4f65-9D91-7224C49458BB}">
                  <c15:layout>
                    <c:manualLayout>
                      <c:w val="0.22903161603227054"/>
                      <c:h val="0.15045495545255042"/>
                    </c:manualLayout>
                  </c15:layout>
                </c:ext>
                <c:ext xmlns:c16="http://schemas.microsoft.com/office/drawing/2014/chart" uri="{C3380CC4-5D6E-409C-BE32-E72D297353CC}">
                  <c16:uniqueId val="{00000002-2B97-4833-A0C6-DEEC5993AF91}"/>
                </c:ext>
              </c:extLst>
            </c:dLbl>
            <c:dLbl>
              <c:idx val="1"/>
              <c:layout>
                <c:manualLayout>
                  <c:x val="6.6033483470989224E-2"/>
                  <c:y val="-4.4596159081756293E-2"/>
                </c:manualLayout>
              </c:layout>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4-2B97-4833-A0C6-DEEC5993AF91}"/>
                </c:ext>
              </c:extLst>
            </c:dLbl>
            <c:dLbl>
              <c:idx val="2"/>
              <c:layout>
                <c:manualLayout>
                  <c:x val="2.9852673458032688E-2"/>
                  <c:y val="-4.5241270053890684E-2"/>
                </c:manualLayout>
              </c:layout>
              <c:dLblPos val="bestFit"/>
              <c:showLegendKey val="0"/>
              <c:showVal val="1"/>
              <c:showCatName val="1"/>
              <c:showSerName val="0"/>
              <c:showPercent val="1"/>
              <c:showBubbleSize val="0"/>
              <c:extLst>
                <c:ext xmlns:c15="http://schemas.microsoft.com/office/drawing/2012/chart" uri="{CE6537A1-D6FC-4f65-9D91-7224C49458BB}">
                  <c15:layout>
                    <c:manualLayout>
                      <c:w val="0.26383291079673815"/>
                      <c:h val="0.15045495545255042"/>
                    </c:manualLayout>
                  </c15:layout>
                </c:ext>
                <c:ext xmlns:c16="http://schemas.microsoft.com/office/drawing/2014/chart" uri="{C3380CC4-5D6E-409C-BE32-E72D297353CC}">
                  <c16:uniqueId val="{00000005-2B97-4833-A0C6-DEEC5993AF91}"/>
                </c:ext>
              </c:extLst>
            </c:dLbl>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sk-SK"/>
              </a:p>
            </c:txPr>
            <c:dLblPos val="bestFit"/>
            <c:showLegendKey val="0"/>
            <c:showVal val="1"/>
            <c:showCatName val="1"/>
            <c:showSerName val="0"/>
            <c:showPercent val="1"/>
            <c:showBubbleSize val="0"/>
            <c:showLeaderLines val="1"/>
            <c:extLst>
              <c:ext xmlns:c15="http://schemas.microsoft.com/office/drawing/2012/chart" uri="{CE6537A1-D6FC-4f65-9D91-7224C49458BB}"/>
            </c:extLst>
          </c:dLbls>
          <c:cat>
            <c:strRef>
              <c:f>'K3.4.7 Sociálne služby'!$C$181:$C$183</c:f>
              <c:strCache>
                <c:ptCount val="3"/>
                <c:pt idx="0">
                  <c:v>Administratíva</c:v>
                </c:pt>
                <c:pt idx="1">
                  <c:v>Starostlivosť o klienta</c:v>
                </c:pt>
                <c:pt idx="2">
                  <c:v>Pomocné činnosti</c:v>
                </c:pt>
              </c:strCache>
            </c:strRef>
          </c:cat>
          <c:val>
            <c:numRef>
              <c:f>'K3.4.7 Sociálne služby'!$D$181:$D$183</c:f>
              <c:numCache>
                <c:formatCode>#,##0</c:formatCode>
                <c:ptCount val="3"/>
                <c:pt idx="0">
                  <c:v>3373</c:v>
                </c:pt>
                <c:pt idx="1">
                  <c:v>20919</c:v>
                </c:pt>
                <c:pt idx="2">
                  <c:v>8089</c:v>
                </c:pt>
              </c:numCache>
            </c:numRef>
          </c:val>
          <c:extLst>
            <c:ext xmlns:c16="http://schemas.microsoft.com/office/drawing/2014/chart" uri="{C3380CC4-5D6E-409C-BE32-E72D297353CC}">
              <c16:uniqueId val="{00000000-2B97-4833-A0C6-DEEC5993AF91}"/>
            </c:ext>
          </c:extLst>
        </c:ser>
        <c: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7-58AD-47DB-8FEC-B71A5CDEB95C}"/>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9-58AD-47DB-8FEC-B71A5CDEB95C}"/>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extLst>
              <c:ext xmlns:c16="http://schemas.microsoft.com/office/drawing/2014/chart" uri="{C3380CC4-5D6E-409C-BE32-E72D297353CC}">
                <c16:uniqueId val="{0000000B-58AD-47DB-8FEC-B71A5CDEB95C}"/>
              </c:ext>
            </c:extLst>
          </c:dPt>
          <c:cat>
            <c:strRef>
              <c:f>'K3.4.7 Sociálne služby'!$C$181:$C$183</c:f>
              <c:strCache>
                <c:ptCount val="3"/>
                <c:pt idx="0">
                  <c:v>Administratíva</c:v>
                </c:pt>
                <c:pt idx="1">
                  <c:v>Starostlivosť o klienta</c:v>
                </c:pt>
                <c:pt idx="2">
                  <c:v>Pomocné činnosti</c:v>
                </c:pt>
              </c:strCache>
            </c:strRef>
          </c:cat>
          <c:val>
            <c:numRef>
              <c:f>'K3.4.7 Sociálne služby'!$E$181:$E$183</c:f>
              <c:numCache>
                <c:formatCode>0%</c:formatCode>
                <c:ptCount val="3"/>
                <c:pt idx="0">
                  <c:v>0.1</c:v>
                </c:pt>
                <c:pt idx="1">
                  <c:v>0.65</c:v>
                </c:pt>
                <c:pt idx="2">
                  <c:v>0.25</c:v>
                </c:pt>
              </c:numCache>
            </c:numRef>
          </c:val>
          <c:extLst>
            <c:ext xmlns:c16="http://schemas.microsoft.com/office/drawing/2014/chart" uri="{C3380CC4-5D6E-409C-BE32-E72D297353CC}">
              <c16:uniqueId val="{00000014-99D0-4FF7-A606-B9796F8E2F8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099300087489067E-2"/>
          <c:y val="3.2368037328667255E-2"/>
          <c:w val="0.59133836395450567"/>
          <c:h val="0.9120764071157772"/>
        </c:manualLayout>
      </c:layout>
      <c:pieChart>
        <c:varyColors val="1"/>
        <c:ser>
          <c:idx val="0"/>
          <c:order val="0"/>
          <c:dPt>
            <c:idx val="0"/>
            <c:bubble3D val="0"/>
            <c:spPr>
              <a:pattFill prst="pct40">
                <a:fgClr>
                  <a:schemeClr val="tx1">
                    <a:lumMod val="50000"/>
                    <a:lumOff val="50000"/>
                  </a:schemeClr>
                </a:fgClr>
                <a:bgClr>
                  <a:schemeClr val="bg1"/>
                </a:bgClr>
              </a:pattFill>
              <a:ln w="3175">
                <a:solidFill>
                  <a:schemeClr val="tx1">
                    <a:lumMod val="50000"/>
                    <a:lumOff val="50000"/>
                  </a:schemeClr>
                </a:solidFill>
              </a:ln>
              <a:effectLst/>
            </c:spPr>
            <c:extLst>
              <c:ext xmlns:c16="http://schemas.microsoft.com/office/drawing/2014/chart" uri="{C3380CC4-5D6E-409C-BE32-E72D297353CC}">
                <c16:uniqueId val="{0000000A-03AC-43A9-B733-7581B9EEE864}"/>
              </c:ext>
            </c:extLst>
          </c:dPt>
          <c:dPt>
            <c:idx val="1"/>
            <c:bubble3D val="0"/>
            <c:spPr>
              <a:pattFill prst="horzBrick">
                <a:fgClr>
                  <a:srgbClr val="E85E89"/>
                </a:fgClr>
                <a:bgClr>
                  <a:schemeClr val="bg1"/>
                </a:bgClr>
              </a:pattFill>
              <a:ln w="3175">
                <a:solidFill>
                  <a:srgbClr val="FAACBF"/>
                </a:solidFill>
              </a:ln>
              <a:effectLst/>
            </c:spPr>
            <c:extLst>
              <c:ext xmlns:c16="http://schemas.microsoft.com/office/drawing/2014/chart" uri="{C3380CC4-5D6E-409C-BE32-E72D297353CC}">
                <c16:uniqueId val="{0000000E-03AC-43A9-B733-7581B9EEE864}"/>
              </c:ext>
            </c:extLst>
          </c:dPt>
          <c:dPt>
            <c:idx val="2"/>
            <c:bubble3D val="0"/>
            <c:spPr>
              <a:pattFill prst="lgCheck">
                <a:fgClr>
                  <a:schemeClr val="bg1">
                    <a:lumMod val="50000"/>
                  </a:schemeClr>
                </a:fgClr>
                <a:bgClr>
                  <a:schemeClr val="bg1"/>
                </a:bgClr>
              </a:pattFill>
              <a:ln w="3175">
                <a:solidFill>
                  <a:schemeClr val="tx1">
                    <a:lumMod val="50000"/>
                    <a:lumOff val="50000"/>
                  </a:schemeClr>
                </a:solidFill>
              </a:ln>
              <a:effectLst/>
            </c:spPr>
            <c:extLst>
              <c:ext xmlns:c16="http://schemas.microsoft.com/office/drawing/2014/chart" uri="{C3380CC4-5D6E-409C-BE32-E72D297353CC}">
                <c16:uniqueId val="{00000007-03AC-43A9-B733-7581B9EEE864}"/>
              </c:ext>
            </c:extLst>
          </c:dPt>
          <c:dPt>
            <c:idx val="3"/>
            <c:bubble3D val="0"/>
            <c:spPr>
              <a:solidFill>
                <a:srgbClr val="B7194B"/>
              </a:solidFill>
              <a:ln w="19050">
                <a:solidFill>
                  <a:schemeClr val="lt1"/>
                </a:solidFill>
              </a:ln>
              <a:effectLst/>
            </c:spPr>
            <c:extLst>
              <c:ext xmlns:c16="http://schemas.microsoft.com/office/drawing/2014/chart" uri="{C3380CC4-5D6E-409C-BE32-E72D297353CC}">
                <c16:uniqueId val="{0000000F-03AC-43A9-B733-7581B9EEE864}"/>
              </c:ext>
            </c:extLst>
          </c:dPt>
          <c:dPt>
            <c:idx val="4"/>
            <c:bubble3D val="0"/>
            <c:spPr>
              <a:pattFill prst="wdUpDiag">
                <a:fgClr>
                  <a:srgbClr val="FAACBF"/>
                </a:fgClr>
                <a:bgClr>
                  <a:schemeClr val="bg1"/>
                </a:bgClr>
              </a:pattFill>
              <a:ln w="3175">
                <a:solidFill>
                  <a:srgbClr val="FAACBF"/>
                </a:solidFill>
              </a:ln>
              <a:effectLst/>
            </c:spPr>
            <c:extLst>
              <c:ext xmlns:c16="http://schemas.microsoft.com/office/drawing/2014/chart" uri="{C3380CC4-5D6E-409C-BE32-E72D297353CC}">
                <c16:uniqueId val="{00000005-03AC-43A9-B733-7581B9EEE864}"/>
              </c:ext>
            </c:extLst>
          </c:dPt>
          <c:dLbls>
            <c:dLbl>
              <c:idx val="2"/>
              <c:layout>
                <c:manualLayout>
                  <c:x val="7.9782314839625224E-2"/>
                  <c:y val="-0.11378170070857377"/>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03AC-43A9-B733-7581B9EEE864}"/>
                </c:ext>
              </c:extLst>
            </c:dLbl>
            <c:dLbl>
              <c:idx val="3"/>
              <c:spPr>
                <a:solidFill>
                  <a:schemeClr val="bg1"/>
                </a:solid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Arial Narrow" panose="020B0606020202030204" pitchFamily="34" charset="0"/>
                      <a:ea typeface="+mn-ea"/>
                      <a:cs typeface="+mn-cs"/>
                    </a:defRPr>
                  </a:pPr>
                  <a:endParaRPr lang="sk-SK"/>
                </a:p>
              </c:txPr>
              <c:dLblPos val="bestFit"/>
              <c:showLegendKey val="0"/>
              <c:showVal val="1"/>
              <c:showCatName val="0"/>
              <c:showSerName val="0"/>
              <c:showPercent val="0"/>
              <c:showBubbleSize val="0"/>
              <c:extLst>
                <c:ext xmlns:c16="http://schemas.microsoft.com/office/drawing/2014/chart" uri="{C3380CC4-5D6E-409C-BE32-E72D297353CC}">
                  <c16:uniqueId val="{0000000F-03AC-43A9-B733-7581B9EEE864}"/>
                </c:ext>
              </c:extLst>
            </c:dLbl>
            <c:dLbl>
              <c:idx val="4"/>
              <c:layout>
                <c:manualLayout>
                  <c:x val="0.15518471128608924"/>
                  <c:y val="0.13344378827646544"/>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03AC-43A9-B733-7581B9EEE864}"/>
                </c:ext>
              </c:extLst>
            </c:dLbl>
            <c:spPr>
              <a:solidFill>
                <a:schemeClr val="bg1"/>
              </a:solidFill>
              <a:ln>
                <a:noFill/>
              </a:ln>
              <a:effectLst/>
            </c:spPr>
            <c:txPr>
              <a:bodyPr rot="0" spcFirstLastPara="1" vertOverflow="ellipsis" vert="horz" wrap="square" anchor="ctr" anchorCtr="1"/>
              <a:lstStyle/>
              <a:p>
                <a:pPr>
                  <a:defRPr sz="1100" b="1" i="0" u="none" strike="noStrike" kern="1200" baseline="0">
                    <a:solidFill>
                      <a:schemeClr val="tx1"/>
                    </a:solidFill>
                    <a:latin typeface="Arial Narrow" panose="020B0606020202030204" pitchFamily="34" charset="0"/>
                    <a:ea typeface="+mn-ea"/>
                    <a:cs typeface="+mn-cs"/>
                  </a:defRPr>
                </a:pPr>
                <a:endParaRPr lang="sk-SK"/>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'K3.4.7 Sociálne služby'!$C$211:$C$215</c:f>
              <c:strCache>
                <c:ptCount val="5"/>
                <c:pt idx="0">
                  <c:v>Z rozpočtovej kapitoly MPSVR</c:v>
                </c:pt>
                <c:pt idx="1">
                  <c:v>Z rozpočtu VÚC</c:v>
                </c:pt>
                <c:pt idx="2">
                  <c:v>Z rozpočtu obcí</c:v>
                </c:pt>
                <c:pt idx="3">
                  <c:v>Ďalšie príjmy</c:v>
                </c:pt>
                <c:pt idx="4">
                  <c:v>Z úhrad za sociálnu službu</c:v>
                </c:pt>
              </c:strCache>
            </c:strRef>
          </c:cat>
          <c:val>
            <c:numRef>
              <c:f>'K3.4.7 Sociálne služby'!$D$211:$D$215</c:f>
              <c:numCache>
                <c:formatCode>0%</c:formatCode>
                <c:ptCount val="5"/>
                <c:pt idx="0">
                  <c:v>0.28884298268694836</c:v>
                </c:pt>
                <c:pt idx="1">
                  <c:v>0.30277728072287163</c:v>
                </c:pt>
                <c:pt idx="2">
                  <c:v>5.1653693162073029E-2</c:v>
                </c:pt>
                <c:pt idx="3">
                  <c:v>7.9395771278492358E-2</c:v>
                </c:pt>
                <c:pt idx="4">
                  <c:v>0.27733027214961459</c:v>
                </c:pt>
              </c:numCache>
            </c:numRef>
          </c:val>
          <c:extLst>
            <c:ext xmlns:c16="http://schemas.microsoft.com/office/drawing/2014/chart" uri="{C3380CC4-5D6E-409C-BE32-E72D297353CC}">
              <c16:uniqueId val="{00000000-03AC-43A9-B733-7581B9EEE864}"/>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0.68074300087489059"/>
          <c:y val="5.4929644211140272E-2"/>
          <c:w val="0.28018066491688537"/>
          <c:h val="0.9172925780110819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'K3.4.7 Sociálne služby'!$C$211</c:f>
              <c:strCache>
                <c:ptCount val="1"/>
                <c:pt idx="0">
                  <c:v>Z rozpočtovej kapitoly MPSVR</c:v>
                </c:pt>
              </c:strCache>
            </c:strRef>
          </c:tx>
          <c:spPr>
            <a:pattFill prst="dkVert">
              <a:fgClr>
                <a:srgbClr val="FAACBF"/>
              </a:fgClr>
              <a:bgClr>
                <a:schemeClr val="bg1"/>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[2]SoS_GrafyNOVE!$N$222:$T$222</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služby'!$E$211:$K$211</c:f>
              <c:numCache>
                <c:formatCode>0%</c:formatCode>
                <c:ptCount val="7"/>
                <c:pt idx="0">
                  <c:v>0.2106655589070966</c:v>
                </c:pt>
                <c:pt idx="1">
                  <c:v>0.40365902607410387</c:v>
                </c:pt>
                <c:pt idx="2">
                  <c:v>0.42775195030388358</c:v>
                </c:pt>
                <c:pt idx="3">
                  <c:v>0.34315598966850108</c:v>
                </c:pt>
                <c:pt idx="4">
                  <c:v>0.1461117951490713</c:v>
                </c:pt>
                <c:pt idx="5">
                  <c:v>0.18856760419983071</c:v>
                </c:pt>
                <c:pt idx="6">
                  <c:v>0.69746550939860841</c:v>
                </c:pt>
              </c:numCache>
            </c:numRef>
          </c:val>
          <c:extLst>
            <c:ext xmlns:c16="http://schemas.microsoft.com/office/drawing/2014/chart" uri="{C3380CC4-5D6E-409C-BE32-E72D297353CC}">
              <c16:uniqueId val="{00000000-35C6-4E07-A55B-6A083B3FA7E7}"/>
            </c:ext>
          </c:extLst>
        </c:ser>
        <c:ser>
          <c:idx val="1"/>
          <c:order val="1"/>
          <c:tx>
            <c:strRef>
              <c:f>'K3.4.7 Sociálne služby'!$C$212</c:f>
              <c:strCache>
                <c:ptCount val="1"/>
                <c:pt idx="0">
                  <c:v>Z rozpočtu VÚC</c:v>
                </c:pt>
              </c:strCache>
            </c:strRef>
          </c:tx>
          <c:spPr>
            <a:pattFill prst="pct80">
              <a:fgClr>
                <a:srgbClr val="B7194B"/>
              </a:fgClr>
              <a:bgClr>
                <a:schemeClr val="bg1"/>
              </a:bgClr>
            </a:pattFill>
            <a:ln>
              <a:noFill/>
            </a:ln>
            <a:effectLst/>
          </c:spPr>
          <c:invertIfNegative val="0"/>
          <c:dLbls>
            <c:dLbl>
              <c:idx val="2"/>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extLst>
                <c:ext xmlns:c16="http://schemas.microsoft.com/office/drawing/2014/chart" uri="{C3380CC4-5D6E-409C-BE32-E72D297353CC}">
                  <c16:uniqueId val="{00000006-35C6-4E07-A55B-6A083B3FA7E7}"/>
                </c:ext>
              </c:extLst>
            </c:dLbl>
            <c:dLbl>
              <c:idx val="6"/>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extLst>
                <c:ext xmlns:c16="http://schemas.microsoft.com/office/drawing/2014/chart" uri="{C3380CC4-5D6E-409C-BE32-E72D297353CC}">
                  <c16:uniqueId val="{00000005-35C6-4E07-A55B-6A083B3FA7E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[2]SoS_GrafyNOVE!$N$222:$T$222</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služby'!$E$212:$K$212</c:f>
              <c:numCache>
                <c:formatCode>0%</c:formatCode>
                <c:ptCount val="7"/>
                <c:pt idx="0">
                  <c:v>0.57562353664479504</c:v>
                </c:pt>
                <c:pt idx="1">
                  <c:v>6.3566431972584311E-2</c:v>
                </c:pt>
                <c:pt idx="2">
                  <c:v>1.6903956304706473E-4</c:v>
                </c:pt>
                <c:pt idx="3">
                  <c:v>0.47506613755932503</c:v>
                </c:pt>
                <c:pt idx="4">
                  <c:v>0.59472216260943844</c:v>
                </c:pt>
                <c:pt idx="5">
                  <c:v>0.47443815739804113</c:v>
                </c:pt>
                <c:pt idx="6">
                  <c:v>4.9338423116346416E-3</c:v>
                </c:pt>
              </c:numCache>
            </c:numRef>
          </c:val>
          <c:extLst>
            <c:ext xmlns:c16="http://schemas.microsoft.com/office/drawing/2014/chart" uri="{C3380CC4-5D6E-409C-BE32-E72D297353CC}">
              <c16:uniqueId val="{00000001-35C6-4E07-A55B-6A083B3FA7E7}"/>
            </c:ext>
          </c:extLst>
        </c:ser>
        <c:ser>
          <c:idx val="2"/>
          <c:order val="2"/>
          <c:tx>
            <c:strRef>
              <c:f>'K3.4.7 Sociálne služby'!$C$213</c:f>
              <c:strCache>
                <c:ptCount val="1"/>
                <c:pt idx="0">
                  <c:v>Z rozpočtu obcí</c:v>
                </c:pt>
              </c:strCache>
            </c:strRef>
          </c:tx>
          <c:spPr>
            <a:pattFill prst="ltHorz">
              <a:fgClr>
                <a:schemeClr val="tx1">
                  <a:lumMod val="50000"/>
                  <a:lumOff val="50000"/>
                </a:schemeClr>
              </a:fgClr>
              <a:bgClr>
                <a:schemeClr val="bg1"/>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[2]SoS_GrafyNOVE!$N$222:$T$222</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služby'!$E$213:$K$213</c:f>
              <c:numCache>
                <c:formatCode>0%</c:formatCode>
                <c:ptCount val="7"/>
                <c:pt idx="0">
                  <c:v>1.3078428824604428E-2</c:v>
                </c:pt>
                <c:pt idx="1">
                  <c:v>9.5088062886540953E-2</c:v>
                </c:pt>
                <c:pt idx="2">
                  <c:v>0.19329518009311381</c:v>
                </c:pt>
                <c:pt idx="3">
                  <c:v>1.7768530130534317E-3</c:v>
                </c:pt>
                <c:pt idx="4">
                  <c:v>8.7590571721627656E-4</c:v>
                </c:pt>
                <c:pt idx="5">
                  <c:v>2.0641023474521083E-3</c:v>
                </c:pt>
                <c:pt idx="6">
                  <c:v>0.11516371977178683</c:v>
                </c:pt>
              </c:numCache>
            </c:numRef>
          </c:val>
          <c:extLst>
            <c:ext xmlns:c16="http://schemas.microsoft.com/office/drawing/2014/chart" uri="{C3380CC4-5D6E-409C-BE32-E72D297353CC}">
              <c16:uniqueId val="{00000002-35C6-4E07-A55B-6A083B3FA7E7}"/>
            </c:ext>
          </c:extLst>
        </c:ser>
        <c:ser>
          <c:idx val="3"/>
          <c:order val="3"/>
          <c:tx>
            <c:strRef>
              <c:f>'K3.4.7 Sociálne služby'!$C$214</c:f>
              <c:strCache>
                <c:ptCount val="1"/>
                <c:pt idx="0">
                  <c:v>Ďalšie príjmy</c:v>
                </c:pt>
              </c:strCache>
            </c:strRef>
          </c:tx>
          <c:spPr>
            <a:solidFill>
              <a:srgbClr val="E85E8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[2]SoS_GrafyNOVE!$N$222:$T$222</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služby'!$E$214:$K$214</c:f>
              <c:numCache>
                <c:formatCode>0%</c:formatCode>
                <c:ptCount val="7"/>
                <c:pt idx="0">
                  <c:v>3.9290704148220647E-2</c:v>
                </c:pt>
                <c:pt idx="1">
                  <c:v>7.4908227748098799E-2</c:v>
                </c:pt>
                <c:pt idx="2">
                  <c:v>5.0646033479869138E-2</c:v>
                </c:pt>
                <c:pt idx="3">
                  <c:v>0.13799349517288265</c:v>
                </c:pt>
                <c:pt idx="4">
                  <c:v>7.8275402124672225E-2</c:v>
                </c:pt>
                <c:pt idx="5">
                  <c:v>9.2100677389081065E-2</c:v>
                </c:pt>
                <c:pt idx="6">
                  <c:v>9.0500642211122501E-2</c:v>
                </c:pt>
              </c:numCache>
            </c:numRef>
          </c:val>
          <c:extLst>
            <c:ext xmlns:c16="http://schemas.microsoft.com/office/drawing/2014/chart" uri="{C3380CC4-5D6E-409C-BE32-E72D297353CC}">
              <c16:uniqueId val="{00000003-35C6-4E07-A55B-6A083B3FA7E7}"/>
            </c:ext>
          </c:extLst>
        </c:ser>
        <c:ser>
          <c:idx val="4"/>
          <c:order val="4"/>
          <c:tx>
            <c:strRef>
              <c:f>'K3.4.7 Sociálne služby'!$C$215</c:f>
              <c:strCache>
                <c:ptCount val="1"/>
                <c:pt idx="0">
                  <c:v>Z úhrad za sociálnu službu</c:v>
                </c:pt>
              </c:strCache>
            </c:strRef>
          </c:tx>
          <c:spPr>
            <a:solidFill>
              <a:schemeClr val="tx1">
                <a:lumMod val="65000"/>
                <a:lumOff val="3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[2]SoS_GrafyNOVE!$N$222:$T$222</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služby'!$E$215:$K$215</c:f>
              <c:numCache>
                <c:formatCode>0%</c:formatCode>
                <c:ptCount val="7"/>
                <c:pt idx="0">
                  <c:v>0.16134173665939733</c:v>
                </c:pt>
                <c:pt idx="1">
                  <c:v>0.36277825037149614</c:v>
                </c:pt>
                <c:pt idx="2">
                  <c:v>0.32813780425303379</c:v>
                </c:pt>
                <c:pt idx="3">
                  <c:v>4.2007473083251999E-2</c:v>
                </c:pt>
                <c:pt idx="4">
                  <c:v>0.18001473448761451</c:v>
                </c:pt>
                <c:pt idx="5">
                  <c:v>0.24282945774297351</c:v>
                </c:pt>
                <c:pt idx="6">
                  <c:v>9.1936298735282473E-2</c:v>
                </c:pt>
              </c:numCache>
            </c:numRef>
          </c:val>
          <c:extLst>
            <c:ext xmlns:c16="http://schemas.microsoft.com/office/drawing/2014/chart" uri="{C3380CC4-5D6E-409C-BE32-E72D297353CC}">
              <c16:uniqueId val="{00000004-35C6-4E07-A55B-6A083B3FA7E7}"/>
            </c:ext>
          </c:extLst>
        </c:ser>
        <c:dLbls>
          <c:dLblPos val="ctr"/>
          <c:showLegendKey val="0"/>
          <c:showVal val="1"/>
          <c:showCatName val="0"/>
          <c:showSerName val="0"/>
          <c:showPercent val="0"/>
          <c:showBubbleSize val="0"/>
        </c:dLbls>
        <c:gapWidth val="60"/>
        <c:overlap val="100"/>
        <c:axId val="412080472"/>
        <c:axId val="412080800"/>
      </c:barChart>
      <c:catAx>
        <c:axId val="4120804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412080800"/>
        <c:crosses val="autoZero"/>
        <c:auto val="1"/>
        <c:lblAlgn val="ctr"/>
        <c:lblOffset val="100"/>
        <c:noMultiLvlLbl val="0"/>
      </c:catAx>
      <c:valAx>
        <c:axId val="41208080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41208047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075941293806069E-2"/>
          <c:y val="0.18370609719547132"/>
          <c:w val="0.87520165537042671"/>
          <c:h val="0.79751301662829244"/>
        </c:manualLayout>
      </c:layout>
      <c:pieChart>
        <c:varyColors val="1"/>
        <c:ser>
          <c:idx val="0"/>
          <c:order val="0"/>
          <c:dPt>
            <c:idx val="0"/>
            <c:bubble3D val="0"/>
            <c:spPr>
              <a:pattFill prst="dkVert">
                <a:fgClr>
                  <a:schemeClr val="tx1">
                    <a:lumMod val="50000"/>
                    <a:lumOff val="50000"/>
                  </a:schemeClr>
                </a:fgClr>
                <a:bgClr>
                  <a:schemeClr val="bg1"/>
                </a:bgClr>
              </a:pattFill>
              <a:ln w="19050">
                <a:solidFill>
                  <a:schemeClr val="lt1"/>
                </a:solidFill>
              </a:ln>
              <a:effectLst/>
            </c:spPr>
            <c:extLst>
              <c:ext xmlns:c16="http://schemas.microsoft.com/office/drawing/2014/chart" uri="{C3380CC4-5D6E-409C-BE32-E72D297353CC}">
                <c16:uniqueId val="{00000005-5D07-427F-A7E0-AE3091A41BD1}"/>
              </c:ext>
            </c:extLst>
          </c:dPt>
          <c:dPt>
            <c:idx val="1"/>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3-5D07-427F-A7E0-AE3091A41BD1}"/>
              </c:ext>
            </c:extLst>
          </c:dPt>
          <c:dPt>
            <c:idx val="2"/>
            <c:bubble3D val="0"/>
            <c:spPr>
              <a:solidFill>
                <a:srgbClr val="E02C64"/>
              </a:solidFill>
              <a:ln w="19050">
                <a:solidFill>
                  <a:schemeClr val="lt1"/>
                </a:solidFill>
              </a:ln>
              <a:effectLst/>
            </c:spPr>
            <c:extLst>
              <c:ext xmlns:c16="http://schemas.microsoft.com/office/drawing/2014/chart" uri="{C3380CC4-5D6E-409C-BE32-E72D297353CC}">
                <c16:uniqueId val="{00000001-5D07-427F-A7E0-AE3091A41BD1}"/>
              </c:ext>
            </c:extLst>
          </c:dPt>
          <c:dPt>
            <c:idx val="3"/>
            <c:bubble3D val="0"/>
            <c:spPr>
              <a:pattFill prst="narHorz">
                <a:fgClr>
                  <a:srgbClr val="FAACBF"/>
                </a:fgClr>
                <a:bgClr>
                  <a:schemeClr val="bg1"/>
                </a:bgClr>
              </a:pattFill>
              <a:ln w="19050">
                <a:solidFill>
                  <a:schemeClr val="lt1"/>
                </a:solidFill>
              </a:ln>
              <a:effectLst/>
            </c:spPr>
            <c:extLst>
              <c:ext xmlns:c16="http://schemas.microsoft.com/office/drawing/2014/chart" uri="{C3380CC4-5D6E-409C-BE32-E72D297353CC}">
                <c16:uniqueId val="{0000000A-5D07-427F-A7E0-AE3091A41BD1}"/>
              </c:ext>
            </c:extLst>
          </c:dPt>
          <c:dPt>
            <c:idx val="4"/>
            <c:bubble3D val="0"/>
            <c:spPr>
              <a:pattFill prst="lgCheck">
                <a:fgClr>
                  <a:srgbClr val="B7194B"/>
                </a:fgClr>
                <a:bgClr>
                  <a:schemeClr val="bg1"/>
                </a:bgClr>
              </a:pattFill>
              <a:ln w="19050">
                <a:solidFill>
                  <a:schemeClr val="lt1"/>
                </a:solidFill>
              </a:ln>
              <a:effectLst/>
            </c:spPr>
            <c:extLst>
              <c:ext xmlns:c16="http://schemas.microsoft.com/office/drawing/2014/chart" uri="{C3380CC4-5D6E-409C-BE32-E72D297353CC}">
                <c16:uniqueId val="{0000000C-5D07-427F-A7E0-AE3091A41BD1}"/>
              </c:ext>
            </c:extLst>
          </c:dPt>
          <c:dPt>
            <c:idx val="5"/>
            <c:bubble3D val="0"/>
            <c:spPr>
              <a:solidFill>
                <a:srgbClr val="FBB7C7"/>
              </a:solidFill>
              <a:ln w="3175">
                <a:solidFill>
                  <a:srgbClr val="FAACBF"/>
                </a:solidFill>
              </a:ln>
              <a:effectLst/>
            </c:spPr>
            <c:extLst>
              <c:ext xmlns:c16="http://schemas.microsoft.com/office/drawing/2014/chart" uri="{C3380CC4-5D6E-409C-BE32-E72D297353CC}">
                <c16:uniqueId val="{00000007-5D07-427F-A7E0-AE3091A41BD1}"/>
              </c:ext>
            </c:extLst>
          </c:dPt>
          <c:dLbls>
            <c:dLbl>
              <c:idx val="0"/>
              <c:layout>
                <c:manualLayout>
                  <c:x val="-0.37721143981092592"/>
                  <c:y val="-3.3893329633235748E-2"/>
                </c:manualLayout>
              </c:layout>
              <c:dLblPos val="bestFit"/>
              <c:showLegendKey val="0"/>
              <c:showVal val="1"/>
              <c:showCatName val="1"/>
              <c:showSerName val="0"/>
              <c:showPercent val="0"/>
              <c:showBubbleSize val="0"/>
              <c:extLst>
                <c:ext xmlns:c15="http://schemas.microsoft.com/office/drawing/2012/chart" uri="{CE6537A1-D6FC-4f65-9D91-7224C49458BB}">
                  <c15:layout>
                    <c:manualLayout>
                      <c:w val="0.29040963826668109"/>
                      <c:h val="0.13803612170746035"/>
                    </c:manualLayout>
                  </c15:layout>
                </c:ext>
                <c:ext xmlns:c16="http://schemas.microsoft.com/office/drawing/2014/chart" uri="{C3380CC4-5D6E-409C-BE32-E72D297353CC}">
                  <c16:uniqueId val="{00000005-5D07-427F-A7E0-AE3091A41BD1}"/>
                </c:ext>
              </c:extLst>
            </c:dLbl>
            <c:dLbl>
              <c:idx val="1"/>
              <c:layout>
                <c:manualLayout>
                  <c:x val="-0.12707641826413171"/>
                  <c:y val="-0.11413364203052431"/>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5D07-427F-A7E0-AE3091A41BD1}"/>
                </c:ext>
              </c:extLst>
            </c:dLbl>
            <c:dLbl>
              <c:idx val="2"/>
              <c:layout>
                <c:manualLayout>
                  <c:x val="1.3110751495332647E-2"/>
                  <c:y val="-6.5689393393756207E-2"/>
                </c:manualLayout>
              </c:layout>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dLblPos val="bestFit"/>
              <c:showLegendKey val="0"/>
              <c:showVal val="1"/>
              <c:showCatName val="1"/>
              <c:showSerName val="0"/>
              <c:showPercent val="0"/>
              <c:showBubbleSize val="0"/>
              <c:extLst>
                <c:ext xmlns:c15="http://schemas.microsoft.com/office/drawing/2012/chart" uri="{CE6537A1-D6FC-4f65-9D91-7224C49458BB}">
                  <c15:layout>
                    <c:manualLayout>
                      <c:w val="0.24608165497471526"/>
                      <c:h val="0.15454124081401263"/>
                    </c:manualLayout>
                  </c15:layout>
                </c:ext>
                <c:ext xmlns:c16="http://schemas.microsoft.com/office/drawing/2014/chart" uri="{C3380CC4-5D6E-409C-BE32-E72D297353CC}">
                  <c16:uniqueId val="{00000001-5D07-427F-A7E0-AE3091A41BD1}"/>
                </c:ext>
              </c:extLst>
            </c:dLbl>
            <c:dLbl>
              <c:idx val="3"/>
              <c:layout>
                <c:manualLayout>
                  <c:x val="-7.223475955588996E-3"/>
                  <c:y val="-2.4913977570275851E-2"/>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5D07-427F-A7E0-AE3091A41BD1}"/>
                </c:ext>
              </c:extLst>
            </c:dLbl>
            <c:dLbl>
              <c:idx val="4"/>
              <c:layout>
                <c:manualLayout>
                  <c:x val="-1.2541798745026925E-3"/>
                  <c:y val="0.18693475339433924"/>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5D07-427F-A7E0-AE3091A41BD1}"/>
                </c:ext>
              </c:extLst>
            </c:dLbl>
            <c:dLbl>
              <c:idx val="5"/>
              <c:layout>
                <c:manualLayout>
                  <c:x val="0.16679970834413702"/>
                  <c:y val="-0.3505410649922735"/>
                </c:manualLayout>
              </c:layout>
              <c:spPr>
                <a:solidFill>
                  <a:schemeClr val="bg1"/>
                </a:solid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dLblPos val="bestFit"/>
              <c:showLegendKey val="0"/>
              <c:showVal val="1"/>
              <c:showCatName val="1"/>
              <c:showSerName val="0"/>
              <c:showPercent val="0"/>
              <c:showBubbleSize val="0"/>
              <c:extLst>
                <c:ext xmlns:c15="http://schemas.microsoft.com/office/drawing/2012/chart" uri="{CE6537A1-D6FC-4f65-9D91-7224C49458BB}">
                  <c15:layout>
                    <c:manualLayout>
                      <c:w val="0.15817582333987729"/>
                      <c:h val="0.24489278085805624"/>
                    </c:manualLayout>
                  </c15:layout>
                </c:ext>
                <c:ext xmlns:c16="http://schemas.microsoft.com/office/drawing/2014/chart" uri="{C3380CC4-5D6E-409C-BE32-E72D297353CC}">
                  <c16:uniqueId val="{00000007-5D07-427F-A7E0-AE3091A41BD1}"/>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dLblPos val="bestFit"/>
            <c:showLegendKey val="0"/>
            <c:showVal val="1"/>
            <c:showCatName val="1"/>
            <c:showSerName val="0"/>
            <c:showPercent val="0"/>
            <c:showBubbleSize val="0"/>
            <c:showLeaderLines val="1"/>
            <c:leaderLines>
              <c:spPr>
                <a:ln w="9525" cap="flat" cmpd="sng" algn="ctr">
                  <a:solidFill>
                    <a:schemeClr val="tx1"/>
                  </a:solidFill>
                  <a:round/>
                </a:ln>
                <a:effectLst/>
              </c:spPr>
            </c:leaderLines>
            <c:extLst>
              <c:ext xmlns:c15="http://schemas.microsoft.com/office/drawing/2012/chart" uri="{CE6537A1-D6FC-4f65-9D91-7224C49458BB}"/>
            </c:extLst>
          </c:dLbls>
          <c:cat>
            <c:strRef>
              <c:f>'K3.4.7 Sociálne služby'!$C$244:$C$249</c:f>
              <c:strCache>
                <c:ptCount val="6"/>
                <c:pt idx="0">
                  <c:v>Energie, voda, komunikácie</c:v>
                </c:pt>
                <c:pt idx="1">
                  <c:v>Prenájom</c:v>
                </c:pt>
                <c:pt idx="2">
                  <c:v>Údržba, opravy, cestovné a dopravné náklady</c:v>
                </c:pt>
                <c:pt idx="3">
                  <c:v>Materiálové výdavky</c:v>
                </c:pt>
                <c:pt idx="4">
                  <c:v>Služby</c:v>
                </c:pt>
                <c:pt idx="5">
                  <c:v>Mzdové náklady a dohody</c:v>
                </c:pt>
              </c:strCache>
            </c:strRef>
          </c:cat>
          <c:val>
            <c:numRef>
              <c:f>'K3.4.7 Sociálne služby'!$D$244:$D$249</c:f>
              <c:numCache>
                <c:formatCode>0.00%</c:formatCode>
                <c:ptCount val="6"/>
                <c:pt idx="0">
                  <c:v>4.6525607532918213E-2</c:v>
                </c:pt>
                <c:pt idx="1">
                  <c:v>3.259866814669405E-2</c:v>
                </c:pt>
                <c:pt idx="2">
                  <c:v>2.828339512135376E-2</c:v>
                </c:pt>
                <c:pt idx="3">
                  <c:v>0.10249355320621889</c:v>
                </c:pt>
                <c:pt idx="4">
                  <c:v>6.7903472788800101E-2</c:v>
                </c:pt>
                <c:pt idx="5">
                  <c:v>0.72219530320401504</c:v>
                </c:pt>
              </c:numCache>
            </c:numRef>
          </c:val>
          <c:extLst>
            <c:ext xmlns:c16="http://schemas.microsoft.com/office/drawing/2014/chart" uri="{C3380CC4-5D6E-409C-BE32-E72D297353CC}">
              <c16:uniqueId val="{00000000-5D07-427F-A7E0-AE3091A41BD1}"/>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'K3.4.7 Sociálne služby'!$D$271</c:f>
              <c:strCache>
                <c:ptCount val="1"/>
                <c:pt idx="0">
                  <c:v>Energie, voda, komunikácie</c:v>
                </c:pt>
              </c:strCache>
            </c:strRef>
          </c:tx>
          <c:spPr>
            <a:solidFill>
              <a:srgbClr val="E85E8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služby'!$E$270:$K$270</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služby'!$E$271:$K$271</c:f>
              <c:numCache>
                <c:formatCode>0%</c:formatCode>
                <c:ptCount val="7"/>
                <c:pt idx="0">
                  <c:v>5.4628166321859885E-2</c:v>
                </c:pt>
                <c:pt idx="1">
                  <c:v>4.5697715879884061E-2</c:v>
                </c:pt>
                <c:pt idx="2">
                  <c:v>4.3384677633890707E-2</c:v>
                </c:pt>
                <c:pt idx="3">
                  <c:v>4.3304316902158649E-2</c:v>
                </c:pt>
                <c:pt idx="4">
                  <c:v>5.3277234074957665E-2</c:v>
                </c:pt>
                <c:pt idx="5">
                  <c:v>4.3573680227990394E-2</c:v>
                </c:pt>
                <c:pt idx="6">
                  <c:v>3.3171236619334521E-2</c:v>
                </c:pt>
              </c:numCache>
            </c:numRef>
          </c:val>
          <c:extLst>
            <c:ext xmlns:c16="http://schemas.microsoft.com/office/drawing/2014/chart" uri="{C3380CC4-5D6E-409C-BE32-E72D297353CC}">
              <c16:uniqueId val="{00000000-89BE-41FA-A367-0DCE21673535}"/>
            </c:ext>
          </c:extLst>
        </c:ser>
        <c:ser>
          <c:idx val="1"/>
          <c:order val="1"/>
          <c:tx>
            <c:strRef>
              <c:f>'K3.4.7 Sociálne služby'!$D$272</c:f>
              <c:strCache>
                <c:ptCount val="1"/>
                <c:pt idx="0">
                  <c:v>Prenájom</c:v>
                </c:pt>
              </c:strCache>
            </c:strRef>
          </c:tx>
          <c:spPr>
            <a:solidFill>
              <a:schemeClr val="bg1">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služby'!$E$270:$K$270</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služby'!$E$272:$K$272</c:f>
              <c:numCache>
                <c:formatCode>0%</c:formatCode>
                <c:ptCount val="7"/>
                <c:pt idx="0">
                  <c:v>2.9481117541297737E-2</c:v>
                </c:pt>
                <c:pt idx="1">
                  <c:v>4.7875327873911987E-2</c:v>
                </c:pt>
                <c:pt idx="2">
                  <c:v>4.6245719569038821E-2</c:v>
                </c:pt>
                <c:pt idx="3">
                  <c:v>1.7862751736815601E-2</c:v>
                </c:pt>
                <c:pt idx="4">
                  <c:v>6.8772665350622106E-3</c:v>
                </c:pt>
                <c:pt idx="5">
                  <c:v>2.8792176470339121E-2</c:v>
                </c:pt>
                <c:pt idx="6">
                  <c:v>1.6176348910770275E-2</c:v>
                </c:pt>
              </c:numCache>
            </c:numRef>
          </c:val>
          <c:extLst>
            <c:ext xmlns:c16="http://schemas.microsoft.com/office/drawing/2014/chart" uri="{C3380CC4-5D6E-409C-BE32-E72D297353CC}">
              <c16:uniqueId val="{00000003-89BE-41FA-A367-0DCE21673535}"/>
            </c:ext>
          </c:extLst>
        </c:ser>
        <c:ser>
          <c:idx val="2"/>
          <c:order val="2"/>
          <c:tx>
            <c:strRef>
              <c:f>'K3.4.7 Sociálne služby'!$D$273</c:f>
              <c:strCache>
                <c:ptCount val="1"/>
                <c:pt idx="0">
                  <c:v>Údržba, opravy, cestovné a dopravné náklady</c:v>
                </c:pt>
              </c:strCache>
            </c:strRef>
          </c:tx>
          <c:spPr>
            <a:solidFill>
              <a:srgbClr val="FFD5D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služby'!$E$270:$K$270</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služby'!$E$273:$K$273</c:f>
              <c:numCache>
                <c:formatCode>0%</c:formatCode>
                <c:ptCount val="7"/>
                <c:pt idx="0">
                  <c:v>3.0094655469589619E-2</c:v>
                </c:pt>
                <c:pt idx="1">
                  <c:v>2.9247343235276755E-2</c:v>
                </c:pt>
                <c:pt idx="2">
                  <c:v>2.9567459695769321E-2</c:v>
                </c:pt>
                <c:pt idx="3">
                  <c:v>3.0104824291695045E-2</c:v>
                </c:pt>
                <c:pt idx="4">
                  <c:v>3.2666149244114734E-2</c:v>
                </c:pt>
                <c:pt idx="5">
                  <c:v>2.3103927666935736E-2</c:v>
                </c:pt>
                <c:pt idx="6">
                  <c:v>2.4594955088316099E-2</c:v>
                </c:pt>
              </c:numCache>
            </c:numRef>
          </c:val>
          <c:extLst>
            <c:ext xmlns:c16="http://schemas.microsoft.com/office/drawing/2014/chart" uri="{C3380CC4-5D6E-409C-BE32-E72D297353CC}">
              <c16:uniqueId val="{00000004-89BE-41FA-A367-0DCE21673535}"/>
            </c:ext>
          </c:extLst>
        </c:ser>
        <c:ser>
          <c:idx val="3"/>
          <c:order val="3"/>
          <c:tx>
            <c:strRef>
              <c:f>'K3.4.7 Sociálne služby'!$D$274</c:f>
              <c:strCache>
                <c:ptCount val="1"/>
                <c:pt idx="0">
                  <c:v>Materiálové výdavky</c:v>
                </c:pt>
              </c:strCache>
            </c:strRef>
          </c:tx>
          <c:spPr>
            <a:solidFill>
              <a:srgbClr val="E02C6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služby'!$E$270:$K$270</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služby'!$E$274:$K$274</c:f>
              <c:numCache>
                <c:formatCode>0%</c:formatCode>
                <c:ptCount val="7"/>
                <c:pt idx="0">
                  <c:v>6.4134274520837004E-2</c:v>
                </c:pt>
                <c:pt idx="1">
                  <c:v>0.1103095643043373</c:v>
                </c:pt>
                <c:pt idx="2">
                  <c:v>7.8835036574605097E-2</c:v>
                </c:pt>
                <c:pt idx="3">
                  <c:v>3.6847472318355189E-2</c:v>
                </c:pt>
                <c:pt idx="4">
                  <c:v>0.10574873771952503</c:v>
                </c:pt>
                <c:pt idx="5">
                  <c:v>9.8435418225517046E-2</c:v>
                </c:pt>
                <c:pt idx="6">
                  <c:v>5.1521940130475473E-2</c:v>
                </c:pt>
              </c:numCache>
            </c:numRef>
          </c:val>
          <c:extLst>
            <c:ext xmlns:c16="http://schemas.microsoft.com/office/drawing/2014/chart" uri="{C3380CC4-5D6E-409C-BE32-E72D297353CC}">
              <c16:uniqueId val="{00000005-89BE-41FA-A367-0DCE21673535}"/>
            </c:ext>
          </c:extLst>
        </c:ser>
        <c:ser>
          <c:idx val="4"/>
          <c:order val="4"/>
          <c:tx>
            <c:strRef>
              <c:f>'K3.4.7 Sociálne služby'!$D$275</c:f>
              <c:strCache>
                <c:ptCount val="1"/>
                <c:pt idx="0">
                  <c:v>Služby</c:v>
                </c:pt>
              </c:strCache>
            </c:strRef>
          </c:tx>
          <c:spPr>
            <a:solidFill>
              <a:schemeClr val="bg1">
                <a:lumMod val="8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služby'!$E$270:$K$270</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služby'!$E$275:$K$275</c:f>
              <c:numCache>
                <c:formatCode>0%</c:formatCode>
                <c:ptCount val="7"/>
                <c:pt idx="0">
                  <c:v>4.145604141791831E-2</c:v>
                </c:pt>
                <c:pt idx="1">
                  <c:v>7.6747973993431431E-2</c:v>
                </c:pt>
                <c:pt idx="2">
                  <c:v>9.2432188734546991E-2</c:v>
                </c:pt>
                <c:pt idx="3">
                  <c:v>6.764301949047917E-2</c:v>
                </c:pt>
                <c:pt idx="4">
                  <c:v>5.0845592129039809E-2</c:v>
                </c:pt>
                <c:pt idx="5">
                  <c:v>6.4864258019607532E-2</c:v>
                </c:pt>
                <c:pt idx="6">
                  <c:v>6.129956373524309E-2</c:v>
                </c:pt>
              </c:numCache>
            </c:numRef>
          </c:val>
          <c:extLst>
            <c:ext xmlns:c16="http://schemas.microsoft.com/office/drawing/2014/chart" uri="{C3380CC4-5D6E-409C-BE32-E72D297353CC}">
              <c16:uniqueId val="{00000006-89BE-41FA-A367-0DCE21673535}"/>
            </c:ext>
          </c:extLst>
        </c:ser>
        <c:ser>
          <c:idx val="5"/>
          <c:order val="5"/>
          <c:tx>
            <c:strRef>
              <c:f>'K3.4.7 Sociálne služby'!$D$276</c:f>
              <c:strCache>
                <c:ptCount val="1"/>
                <c:pt idx="0">
                  <c:v>Mzdové náklady a dohody</c:v>
                </c:pt>
              </c:strCache>
            </c:strRef>
          </c:tx>
          <c:spPr>
            <a:pattFill prst="pct90">
              <a:fgClr>
                <a:srgbClr val="B7194A"/>
              </a:fgClr>
              <a:bgClr>
                <a:schemeClr val="bg1"/>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služby'!$E$270:$K$270</c:f>
              <c:strCache>
                <c:ptCount val="7"/>
                <c:pt idx="0">
                  <c:v>Zariadenie podporovaného bývania</c:v>
                </c:pt>
                <c:pt idx="1">
                  <c:v>Zariadenie pre seniorov</c:v>
                </c:pt>
                <c:pt idx="2">
                  <c:v>Zariadenie opatrovateľskej služby</c:v>
                </c:pt>
                <c:pt idx="3">
                  <c:v>Rehabilitačné stredisko</c:v>
                </c:pt>
                <c:pt idx="4">
                  <c:v>Domov sociálnych služieb</c:v>
                </c:pt>
                <c:pt idx="5">
                  <c:v>Špecializované zariadenie</c:v>
                </c:pt>
                <c:pt idx="6">
                  <c:v>Denný stacionár</c:v>
                </c:pt>
              </c:strCache>
            </c:strRef>
          </c:cat>
          <c:val>
            <c:numRef>
              <c:f>'K3.4.7 Sociálne služby'!$E$276:$K$276</c:f>
              <c:numCache>
                <c:formatCode>0%</c:formatCode>
                <c:ptCount val="7"/>
                <c:pt idx="0">
                  <c:v>0.78020574472849757</c:v>
                </c:pt>
                <c:pt idx="1">
                  <c:v>0.69012207471315845</c:v>
                </c:pt>
                <c:pt idx="2">
                  <c:v>0.70953491779214894</c:v>
                </c:pt>
                <c:pt idx="3">
                  <c:v>0.80423761526049631</c:v>
                </c:pt>
                <c:pt idx="4">
                  <c:v>0.75058502029730056</c:v>
                </c:pt>
                <c:pt idx="5">
                  <c:v>0.74123053938961014</c:v>
                </c:pt>
                <c:pt idx="6">
                  <c:v>0.8132359555158607</c:v>
                </c:pt>
              </c:numCache>
            </c:numRef>
          </c:val>
          <c:extLst>
            <c:ext xmlns:c16="http://schemas.microsoft.com/office/drawing/2014/chart" uri="{C3380CC4-5D6E-409C-BE32-E72D297353CC}">
              <c16:uniqueId val="{00000008-89BE-41FA-A367-0DCE21673535}"/>
            </c:ext>
          </c:extLst>
        </c:ser>
        <c:dLbls>
          <c:dLblPos val="ctr"/>
          <c:showLegendKey val="0"/>
          <c:showVal val="1"/>
          <c:showCatName val="0"/>
          <c:showSerName val="0"/>
          <c:showPercent val="0"/>
          <c:showBubbleSize val="0"/>
        </c:dLbls>
        <c:gapWidth val="59"/>
        <c:overlap val="100"/>
        <c:axId val="412080472"/>
        <c:axId val="412080800"/>
      </c:barChart>
      <c:catAx>
        <c:axId val="4120804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412080800"/>
        <c:crosses val="autoZero"/>
        <c:auto val="1"/>
        <c:lblAlgn val="ctr"/>
        <c:lblOffset val="100"/>
        <c:noMultiLvlLbl val="0"/>
      </c:catAx>
      <c:valAx>
        <c:axId val="41208080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41208047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manualLayout>
          <c:layoutTarget val="inner"/>
          <c:xMode val="edge"/>
          <c:yMode val="edge"/>
          <c:x val="0.36291271264288966"/>
          <c:y val="5.4431699754131584E-2"/>
          <c:w val="0.51595948124027591"/>
          <c:h val="0.83547652178044973"/>
        </c:manualLayout>
      </c:layout>
      <c:pieChart>
        <c:varyColors val="1"/>
        <c:ser>
          <c:idx val="0"/>
          <c:order val="0"/>
          <c:dPt>
            <c:idx val="0"/>
            <c:bubble3D val="0"/>
            <c:spPr>
              <a:solidFill>
                <a:schemeClr val="accent2">
                  <a:shade val="5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ECFE-4E9B-A4A6-4FBB4C967819}"/>
              </c:ext>
            </c:extLst>
          </c:dPt>
          <c:dPt>
            <c:idx val="1"/>
            <c:bubble3D val="0"/>
            <c:spPr>
              <a:solidFill>
                <a:schemeClr val="bg1">
                  <a:lumMod val="85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ECFE-4E9B-A4A6-4FBB4C967819}"/>
              </c:ext>
            </c:extLst>
          </c:dPt>
          <c:dPt>
            <c:idx val="2"/>
            <c:bubble3D val="0"/>
            <c:spPr>
              <a:solidFill>
                <a:srgbClr val="E02C64"/>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5-ECFE-4E9B-A4A6-4FBB4C967819}"/>
              </c:ext>
            </c:extLst>
          </c:dPt>
          <c:dPt>
            <c:idx val="3"/>
            <c:bubble3D val="0"/>
            <c:spPr>
              <a:pattFill prst="narVert">
                <a:fgClr>
                  <a:schemeClr val="tx1">
                    <a:lumMod val="65000"/>
                    <a:lumOff val="35000"/>
                  </a:schemeClr>
                </a:fgClr>
                <a:bgClr>
                  <a:schemeClr val="bg1"/>
                </a:bgClr>
              </a:pattFill>
              <a:ln>
                <a:solidFill>
                  <a:schemeClr val="tx1">
                    <a:lumMod val="50000"/>
                    <a:lumOff val="50000"/>
                  </a:schemeClr>
                </a:solidFill>
              </a:ln>
              <a:effectLst/>
            </c:spPr>
            <c:extLst>
              <c:ext xmlns:c16="http://schemas.microsoft.com/office/drawing/2014/chart" uri="{C3380CC4-5D6E-409C-BE32-E72D297353CC}">
                <c16:uniqueId val="{00000007-ECFE-4E9B-A4A6-4FBB4C967819}"/>
              </c:ext>
            </c:extLst>
          </c:dPt>
          <c:dPt>
            <c:idx val="4"/>
            <c:bubble3D val="0"/>
            <c:spPr>
              <a:pattFill prst="lgCheck">
                <a:fgClr>
                  <a:schemeClr val="bg1">
                    <a:lumMod val="65000"/>
                  </a:schemeClr>
                </a:fgClr>
                <a:bgClr>
                  <a:schemeClr val="bg1"/>
                </a:bgClr>
              </a:pattFill>
              <a:ln>
                <a:solidFill>
                  <a:schemeClr val="tx1">
                    <a:lumMod val="50000"/>
                    <a:lumOff val="50000"/>
                  </a:schemeClr>
                </a:solidFill>
              </a:ln>
              <a:effectLst/>
            </c:spPr>
            <c:extLst>
              <c:ext xmlns:c16="http://schemas.microsoft.com/office/drawing/2014/chart" uri="{C3380CC4-5D6E-409C-BE32-E72D297353CC}">
                <c16:uniqueId val="{00000009-ECFE-4E9B-A4A6-4FBB4C967819}"/>
              </c:ext>
            </c:extLst>
          </c:dPt>
          <c:dPt>
            <c:idx val="5"/>
            <c:bubble3D val="0"/>
            <c:spPr>
              <a:pattFill prst="pct90">
                <a:fgClr>
                  <a:srgbClr val="FFD5D5"/>
                </a:fgClr>
                <a:bgClr>
                  <a:schemeClr val="bg1"/>
                </a:bgClr>
              </a:pattFill>
              <a:ln>
                <a:solidFill>
                  <a:srgbClr val="FAACBF"/>
                </a:solidFill>
              </a:ln>
              <a:effectLst/>
            </c:spPr>
            <c:extLst>
              <c:ext xmlns:c16="http://schemas.microsoft.com/office/drawing/2014/chart" uri="{C3380CC4-5D6E-409C-BE32-E72D297353CC}">
                <c16:uniqueId val="{0000000B-ECFE-4E9B-A4A6-4FBB4C967819}"/>
              </c:ext>
            </c:extLst>
          </c:dPt>
          <c:dLbls>
            <c:dLbl>
              <c:idx val="0"/>
              <c:layout>
                <c:manualLayout>
                  <c:x val="-3.1497825613250728E-2"/>
                  <c:y val="-4.9807138724630572E-2"/>
                </c:manualLayout>
              </c:layout>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bestFit"/>
              <c:showLegendKey val="0"/>
              <c:showVal val="1"/>
              <c:showCatName val="0"/>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manualLayout>
                      <c:w val="0.10856230337280269"/>
                      <c:h val="0.13619467077453373"/>
                    </c:manualLayout>
                  </c15:layout>
                </c:ext>
                <c:ext xmlns:c16="http://schemas.microsoft.com/office/drawing/2014/chart" uri="{C3380CC4-5D6E-409C-BE32-E72D297353CC}">
                  <c16:uniqueId val="{00000001-ECFE-4E9B-A4A6-4FBB4C967819}"/>
                </c:ext>
              </c:extLst>
            </c:dLbl>
            <c:dLbl>
              <c:idx val="1"/>
              <c:layout>
                <c:manualLayout>
                  <c:x val="8.2890402699241278E-2"/>
                  <c:y val="2.6596683954725276E-3"/>
                </c:manualLayout>
              </c:layout>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bestFit"/>
              <c:showLegendKey val="0"/>
              <c:showVal val="1"/>
              <c:showCatName val="0"/>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ext>
                <c:ext xmlns:c16="http://schemas.microsoft.com/office/drawing/2014/chart" uri="{C3380CC4-5D6E-409C-BE32-E72D297353CC}">
                  <c16:uniqueId val="{00000003-ECFE-4E9B-A4A6-4FBB4C967819}"/>
                </c:ext>
              </c:extLst>
            </c:dLbl>
            <c:dLbl>
              <c:idx val="2"/>
              <c:layout>
                <c:manualLayout>
                  <c:x val="0.12494470672334687"/>
                  <c:y val="0.11121411958115771"/>
                </c:manualLayout>
              </c:layout>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bestFit"/>
              <c:showLegendKey val="0"/>
              <c:showVal val="1"/>
              <c:showCatName val="0"/>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ext>
                <c:ext xmlns:c16="http://schemas.microsoft.com/office/drawing/2014/chart" uri="{C3380CC4-5D6E-409C-BE32-E72D297353CC}">
                  <c16:uniqueId val="{00000005-ECFE-4E9B-A4A6-4FBB4C967819}"/>
                </c:ext>
              </c:extLst>
            </c:dLbl>
            <c:dLbl>
              <c:idx val="3"/>
              <c:layout>
                <c:manualLayout>
                  <c:x val="3.5361709450003831E-2"/>
                  <c:y val="0.14087121813613301"/>
                </c:manualLayout>
              </c:layout>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bestFit"/>
              <c:showLegendKey val="0"/>
              <c:showVal val="1"/>
              <c:showCatName val="0"/>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ext>
                <c:ext xmlns:c16="http://schemas.microsoft.com/office/drawing/2014/chart" uri="{C3380CC4-5D6E-409C-BE32-E72D297353CC}">
                  <c16:uniqueId val="{00000007-ECFE-4E9B-A4A6-4FBB4C967819}"/>
                </c:ext>
              </c:extLst>
            </c:dLbl>
            <c:dLbl>
              <c:idx val="4"/>
              <c:layout>
                <c:manualLayout>
                  <c:x val="3.9204490807621839E-2"/>
                  <c:y val="4.2372695813618168E-2"/>
                </c:manualLayout>
              </c:layout>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bestFit"/>
              <c:showLegendKey val="0"/>
              <c:showVal val="1"/>
              <c:showCatName val="0"/>
              <c:showSerName val="0"/>
              <c:showPercent val="1"/>
              <c:showBubbleSize val="0"/>
              <c:separator>
</c:separator>
              <c:extLst>
                <c:ext xmlns:c15="http://schemas.microsoft.com/office/drawing/2012/chart" uri="{CE6537A1-D6FC-4f65-9D91-7224C49458BB}">
                  <c15:spPr xmlns:c15="http://schemas.microsoft.com/office/drawing/2012/chart">
                    <a:prstGeom prst="wedgeRectCallout">
                      <a:avLst/>
                    </a:prstGeom>
                    <a:noFill/>
                    <a:ln>
                      <a:noFill/>
                    </a:ln>
                  </c15:spPr>
                  <c15:layout/>
                </c:ext>
                <c:ext xmlns:c16="http://schemas.microsoft.com/office/drawing/2014/chart" uri="{C3380CC4-5D6E-409C-BE32-E72D297353CC}">
                  <c16:uniqueId val="{00000009-ECFE-4E9B-A4A6-4FBB4C967819}"/>
                </c:ext>
              </c:extLst>
            </c:dLbl>
            <c:dLbl>
              <c:idx val="5"/>
              <c:layout>
                <c:manualLayout>
                  <c:x val="6.202481725266688E-3"/>
                  <c:y val="-0.12163689418335139"/>
                </c:manualLayout>
              </c:layout>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bestFit"/>
              <c:showLegendKey val="0"/>
              <c:showVal val="1"/>
              <c:showCatName val="0"/>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ext>
                <c:ext xmlns:c16="http://schemas.microsoft.com/office/drawing/2014/chart" uri="{C3380CC4-5D6E-409C-BE32-E72D297353CC}">
                  <c16:uniqueId val="{0000000B-ECFE-4E9B-A4A6-4FBB4C967819}"/>
                </c:ext>
              </c:extLst>
            </c:dLbl>
            <c:numFmt formatCode="0.0%" sourceLinked="0"/>
            <c:spPr>
              <a:noFill/>
              <a:ln>
                <a:noFill/>
              </a:ln>
              <a:effectLst/>
            </c:spPr>
            <c:txPr>
              <a:bodyPr rot="0" spcFirstLastPara="1" vertOverflow="clip" horzOverflow="clip" vert="horz" wrap="square" lIns="36576" tIns="18288" rIns="36576" bIns="18288"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dLblPos val="outEnd"/>
            <c:showLegendKey val="0"/>
            <c:showVal val="1"/>
            <c:showCatName val="0"/>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'K3.4.7 Sociálne služby'!$C$122:$C$127</c:f>
              <c:strCache>
                <c:ptCount val="6"/>
                <c:pt idx="0">
                  <c:v>I. bez odkázanosti</c:v>
                </c:pt>
                <c:pt idx="1">
                  <c:v>II./I. ľahká odkázanosť</c:v>
                </c:pt>
                <c:pt idx="2">
                  <c:v>III./II.stredne ľahká odkázanosť</c:v>
                </c:pt>
                <c:pt idx="3">
                  <c:v>IV./III.stredne ťažká odkázanosť</c:v>
                </c:pt>
                <c:pt idx="4">
                  <c:v>V./IV. ťažká odkázanosť</c:v>
                </c:pt>
                <c:pt idx="5">
                  <c:v>VI./V. úplná odkázanosť</c:v>
                </c:pt>
              </c:strCache>
            </c:strRef>
          </c:cat>
          <c:val>
            <c:numRef>
              <c:f>'K3.4.7 Sociálne služby'!$D$122:$D$127</c:f>
              <c:numCache>
                <c:formatCode>#,##0</c:formatCode>
                <c:ptCount val="6"/>
                <c:pt idx="0">
                  <c:v>59</c:v>
                </c:pt>
                <c:pt idx="1">
                  <c:v>443</c:v>
                </c:pt>
                <c:pt idx="2">
                  <c:v>1175</c:v>
                </c:pt>
                <c:pt idx="3">
                  <c:v>5092</c:v>
                </c:pt>
                <c:pt idx="4">
                  <c:v>7135</c:v>
                </c:pt>
                <c:pt idx="5">
                  <c:v>32867</c:v>
                </c:pt>
              </c:numCache>
            </c:numRef>
          </c:val>
          <c:extLst>
            <c:ext xmlns:c16="http://schemas.microsoft.com/office/drawing/2014/chart" uri="{C3380CC4-5D6E-409C-BE32-E72D297353CC}">
              <c16:uniqueId val="{0000000C-ECFE-4E9B-A4A6-4FBB4C967819}"/>
            </c:ext>
          </c:extLst>
        </c:ser>
        <c:dLbls>
          <c:dLblPos val="outEnd"/>
          <c:showLegendKey val="0"/>
          <c:showVal val="0"/>
          <c:showCatName val="0"/>
          <c:showSerName val="0"/>
          <c:showPercent val="1"/>
          <c:showBubbleSize val="0"/>
          <c:showLeaderLines val="1"/>
        </c:dLbls>
        <c:firstSliceAng val="49"/>
      </c:pieChart>
      <c:spPr>
        <a:noFill/>
        <a:ln>
          <a:noFill/>
        </a:ln>
        <a:effectLst/>
      </c:spPr>
    </c:plotArea>
    <c:legend>
      <c:legendPos val="l"/>
      <c:layout/>
      <c:overlay val="1"/>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Times New Roman" panose="02020603050405020304" pitchFamily="18" charset="0"/>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100" b="0">
          <a:solidFill>
            <a:sysClr val="windowText" lastClr="000000"/>
          </a:solidFill>
          <a:latin typeface="Arial Narrow" panose="020B0606020202030204" pitchFamily="34" charset="0"/>
          <a:cs typeface="Times New Roman" panose="02020603050405020304" pitchFamily="18" charset="0"/>
        </a:defRPr>
      </a:pPr>
      <a:endParaRPr lang="sk-SK"/>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'K3.4.7 Sociálne služby'!$E$329</c:f>
              <c:strCache>
                <c:ptCount val="1"/>
                <c:pt idx="0">
                  <c:v>počet príjmateľov</c:v>
                </c:pt>
              </c:strCache>
            </c:strRef>
          </c:tx>
          <c:spPr>
            <a:solidFill>
              <a:srgbClr val="B7194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služby'!$D$330:$D$338</c:f>
              <c:strCache>
                <c:ptCount val="9"/>
                <c:pt idx="0">
                  <c:v>18 - 24 rokov</c:v>
                </c:pt>
                <c:pt idx="1">
                  <c:v>25 - 39 rokov</c:v>
                </c:pt>
                <c:pt idx="2">
                  <c:v>40 - 49 rokov</c:v>
                </c:pt>
                <c:pt idx="3">
                  <c:v>50 - 59 rokov</c:v>
                </c:pt>
                <c:pt idx="4">
                  <c:v>60 - 61 rokov</c:v>
                </c:pt>
                <c:pt idx="5">
                  <c:v>62 - 69 rokov</c:v>
                </c:pt>
                <c:pt idx="6">
                  <c:v>70 - 79 rokov</c:v>
                </c:pt>
                <c:pt idx="7">
                  <c:v>80 - 89 rokov</c:v>
                </c:pt>
                <c:pt idx="8">
                  <c:v>90 - 99 rokov</c:v>
                </c:pt>
              </c:strCache>
            </c:strRef>
          </c:cat>
          <c:val>
            <c:numRef>
              <c:f>'K3.4.7 Sociálne služby'!$E$330:$E$338</c:f>
              <c:numCache>
                <c:formatCode>#,##0</c:formatCode>
                <c:ptCount val="9"/>
                <c:pt idx="0">
                  <c:v>13</c:v>
                </c:pt>
                <c:pt idx="1">
                  <c:v>59</c:v>
                </c:pt>
                <c:pt idx="2">
                  <c:v>98</c:v>
                </c:pt>
                <c:pt idx="3">
                  <c:v>248</c:v>
                </c:pt>
                <c:pt idx="4">
                  <c:v>169</c:v>
                </c:pt>
                <c:pt idx="5">
                  <c:v>976</c:v>
                </c:pt>
                <c:pt idx="6">
                  <c:v>4090</c:v>
                </c:pt>
                <c:pt idx="7">
                  <c:v>7104</c:v>
                </c:pt>
                <c:pt idx="8">
                  <c:v>2089</c:v>
                </c:pt>
              </c:numCache>
            </c:numRef>
          </c:val>
          <c:extLst>
            <c:ext xmlns:c16="http://schemas.microsoft.com/office/drawing/2014/chart" uri="{C3380CC4-5D6E-409C-BE32-E72D297353CC}">
              <c16:uniqueId val="{00000000-EEFA-40E8-A923-A6438CEF4B64}"/>
            </c:ext>
          </c:extLst>
        </c:ser>
        <c:dLbls>
          <c:dLblPos val="outEnd"/>
          <c:showLegendKey val="0"/>
          <c:showVal val="1"/>
          <c:showCatName val="0"/>
          <c:showSerName val="0"/>
          <c:showPercent val="0"/>
          <c:showBubbleSize val="0"/>
        </c:dLbls>
        <c:gapWidth val="219"/>
        <c:overlap val="-27"/>
        <c:axId val="772800712"/>
        <c:axId val="772795464"/>
      </c:barChart>
      <c:catAx>
        <c:axId val="772800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crossAx val="772795464"/>
        <c:crosses val="autoZero"/>
        <c:auto val="1"/>
        <c:lblAlgn val="ctr"/>
        <c:lblOffset val="100"/>
        <c:noMultiLvlLbl val="0"/>
      </c:catAx>
      <c:valAx>
        <c:axId val="7727954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crossAx val="77280071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5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9423310679320974"/>
          <c:y val="7.9714566328191308E-2"/>
          <c:w val="0.60931169725457313"/>
          <c:h val="0.82290310854703852"/>
        </c:manualLayout>
      </c:layout>
      <c:pieChart>
        <c:varyColors val="1"/>
        <c:ser>
          <c:idx val="0"/>
          <c:order val="0"/>
          <c:tx>
            <c:strRef>
              <c:f>'K3.4.7 Sociálne služby'!$C$362:$C$367</c:f>
              <c:strCache>
                <c:ptCount val="6"/>
                <c:pt idx="0">
                  <c:v>Z rozpočtovej kapitoly MPSVR</c:v>
                </c:pt>
                <c:pt idx="1">
                  <c:v>Z rozpočtu VÚC</c:v>
                </c:pt>
                <c:pt idx="2">
                  <c:v>Z rozpočtu obcí</c:v>
                </c:pt>
                <c:pt idx="3">
                  <c:v>Zo zdrojov EÚ</c:v>
                </c:pt>
                <c:pt idx="4">
                  <c:v>Ďalšie príjmy</c:v>
                </c:pt>
                <c:pt idx="5">
                  <c:v>Z úhrad</c:v>
                </c:pt>
              </c:strCache>
            </c:strRef>
          </c:tx>
          <c:dPt>
            <c:idx val="0"/>
            <c:bubble3D val="0"/>
            <c:spPr>
              <a:pattFill prst="wdUpDiag">
                <a:fgClr>
                  <a:srgbClr val="D1D1D1"/>
                </a:fgClr>
                <a:bgClr>
                  <a:schemeClr val="bg1"/>
                </a:bgClr>
              </a:pattFill>
              <a:ln w="0">
                <a:solidFill>
                  <a:schemeClr val="tx1">
                    <a:lumMod val="50000"/>
                    <a:lumOff val="50000"/>
                  </a:schemeClr>
                </a:solidFill>
              </a:ln>
              <a:effectLst/>
            </c:spPr>
            <c:extLst>
              <c:ext xmlns:c16="http://schemas.microsoft.com/office/drawing/2014/chart" uri="{C3380CC4-5D6E-409C-BE32-E72D297353CC}">
                <c16:uniqueId val="{00000004-7D83-4E70-8A83-1512A183EAA9}"/>
              </c:ext>
            </c:extLst>
          </c:dPt>
          <c:dPt>
            <c:idx val="1"/>
            <c:bubble3D val="0"/>
            <c:explosion val="4"/>
            <c:spPr>
              <a:solidFill>
                <a:schemeClr val="accent2"/>
              </a:solidFill>
              <a:ln w="19050">
                <a:solidFill>
                  <a:schemeClr val="lt1"/>
                </a:solidFill>
              </a:ln>
              <a:effectLst/>
            </c:spPr>
            <c:extLst>
              <c:ext xmlns:c16="http://schemas.microsoft.com/office/drawing/2014/chart" uri="{C3380CC4-5D6E-409C-BE32-E72D297353CC}">
                <c16:uniqueId val="{0000000D-7D83-4E70-8A83-1512A183EAA9}"/>
              </c:ext>
            </c:extLst>
          </c:dPt>
          <c:dPt>
            <c:idx val="2"/>
            <c:bubble3D val="0"/>
            <c:spPr>
              <a:solidFill>
                <a:srgbClr val="B7194A"/>
              </a:solidFill>
              <a:ln w="19050">
                <a:solidFill>
                  <a:schemeClr val="lt1"/>
                </a:solidFill>
              </a:ln>
              <a:effectLst/>
            </c:spPr>
            <c:extLst>
              <c:ext xmlns:c16="http://schemas.microsoft.com/office/drawing/2014/chart" uri="{C3380CC4-5D6E-409C-BE32-E72D297353CC}">
                <c16:uniqueId val="{00000001-7D83-4E70-8A83-1512A183EAA9}"/>
              </c:ext>
            </c:extLst>
          </c:dPt>
          <c:dPt>
            <c:idx val="3"/>
            <c:bubble3D val="0"/>
            <c:spPr>
              <a:solidFill>
                <a:srgbClr val="FAACBF"/>
              </a:solidFill>
              <a:ln w="19050">
                <a:solidFill>
                  <a:schemeClr val="lt1"/>
                </a:solidFill>
              </a:ln>
              <a:effectLst/>
            </c:spPr>
            <c:extLst>
              <c:ext xmlns:c16="http://schemas.microsoft.com/office/drawing/2014/chart" uri="{C3380CC4-5D6E-409C-BE32-E72D297353CC}">
                <c16:uniqueId val="{0000000C-7D83-4E70-8A83-1512A183EAA9}"/>
              </c:ext>
            </c:extLst>
          </c:dPt>
          <c:dPt>
            <c:idx val="4"/>
            <c:bubble3D val="0"/>
            <c:spPr>
              <a:solidFill>
                <a:schemeClr val="tx1"/>
              </a:solidFill>
              <a:ln w="19050">
                <a:solidFill>
                  <a:schemeClr val="lt1"/>
                </a:solidFill>
              </a:ln>
              <a:effectLst/>
            </c:spPr>
            <c:extLst>
              <c:ext xmlns:c16="http://schemas.microsoft.com/office/drawing/2014/chart" uri="{C3380CC4-5D6E-409C-BE32-E72D297353CC}">
                <c16:uniqueId val="{00000005-7D83-4E70-8A83-1512A183EAA9}"/>
              </c:ext>
            </c:extLst>
          </c:dPt>
          <c:dPt>
            <c:idx val="5"/>
            <c:bubble3D val="0"/>
            <c:spPr>
              <a:pattFill prst="lgConfetti">
                <a:fgClr>
                  <a:srgbClr val="E02C64"/>
                </a:fgClr>
                <a:bgClr>
                  <a:schemeClr val="bg1"/>
                </a:bgClr>
              </a:pattFill>
              <a:ln w="19050">
                <a:solidFill>
                  <a:schemeClr val="lt1"/>
                </a:solidFill>
              </a:ln>
              <a:effectLst/>
            </c:spPr>
            <c:extLst>
              <c:ext xmlns:c16="http://schemas.microsoft.com/office/drawing/2014/chart" uri="{C3380CC4-5D6E-409C-BE32-E72D297353CC}">
                <c16:uniqueId val="{00000008-7D83-4E70-8A83-1512A183EAA9}"/>
              </c:ext>
            </c:extLst>
          </c:dPt>
          <c:dLbls>
            <c:dLbl>
              <c:idx val="0"/>
              <c:layout>
                <c:manualLayout>
                  <c:x val="-9.1144426813568449E-2"/>
                  <c:y val="4.2918562528986327E-2"/>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7D83-4E70-8A83-1512A183EAA9}"/>
                </c:ext>
              </c:extLst>
            </c:dLbl>
            <c:dLbl>
              <c:idx val="1"/>
              <c:layout>
                <c:manualLayout>
                  <c:x val="-0.12391874494775605"/>
                  <c:y val="-4.4626102187939345E-2"/>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7D83-4E70-8A83-1512A183EAA9}"/>
                </c:ext>
              </c:extLst>
            </c:dLbl>
            <c:dLbl>
              <c:idx val="2"/>
              <c:spPr>
                <a:solidFill>
                  <a:schemeClr val="bg1"/>
                </a:solid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dLblPos val="bestFit"/>
              <c:showLegendKey val="0"/>
              <c:showVal val="1"/>
              <c:showCatName val="1"/>
              <c:showSerName val="0"/>
              <c:showPercent val="0"/>
              <c:showBubbleSize val="0"/>
              <c:extLst>
                <c:ext xmlns:c16="http://schemas.microsoft.com/office/drawing/2014/chart" uri="{C3380CC4-5D6E-409C-BE32-E72D297353CC}">
                  <c16:uniqueId val="{00000001-7D83-4E70-8A83-1512A183EAA9}"/>
                </c:ext>
              </c:extLst>
            </c:dLbl>
            <c:dLbl>
              <c:idx val="3"/>
              <c:spPr>
                <a:solidFill>
                  <a:schemeClr val="bg1"/>
                </a:solid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dLblPos val="bestFit"/>
              <c:showLegendKey val="0"/>
              <c:showVal val="1"/>
              <c:showCatName val="1"/>
              <c:showSerName val="0"/>
              <c:showPercent val="0"/>
              <c:showBubbleSize val="0"/>
              <c:extLst>
                <c:ext xmlns:c16="http://schemas.microsoft.com/office/drawing/2014/chart" uri="{C3380CC4-5D6E-409C-BE32-E72D297353CC}">
                  <c16:uniqueId val="{0000000C-7D83-4E70-8A83-1512A183EAA9}"/>
                </c:ext>
              </c:extLst>
            </c:dLbl>
            <c:dLbl>
              <c:idx val="4"/>
              <c:layout>
                <c:manualLayout>
                  <c:x val="-0.1596958174904943"/>
                  <c:y val="-1.7972800071596746E-2"/>
                </c:manualLayout>
              </c:layout>
              <c:dLblPos val="bestFit"/>
              <c:showLegendKey val="0"/>
              <c:showVal val="1"/>
              <c:showCatName val="1"/>
              <c:showSerName val="0"/>
              <c:showPercent val="0"/>
              <c:showBubbleSize val="0"/>
              <c:extLst>
                <c:ext xmlns:c15="http://schemas.microsoft.com/office/drawing/2012/chart" uri="{CE6537A1-D6FC-4f65-9D91-7224C49458BB}">
                  <c15:layout>
                    <c:manualLayout>
                      <c:w val="0.27566539923954375"/>
                      <c:h val="0.16689296720555905"/>
                    </c:manualLayout>
                  </c15:layout>
                </c:ext>
                <c:ext xmlns:c16="http://schemas.microsoft.com/office/drawing/2014/chart" uri="{C3380CC4-5D6E-409C-BE32-E72D297353CC}">
                  <c16:uniqueId val="{00000005-7D83-4E70-8A83-1512A183EAA9}"/>
                </c:ext>
              </c:extLst>
            </c:dLbl>
            <c:dLbl>
              <c:idx val="5"/>
              <c:layout>
                <c:manualLayout>
                  <c:x val="-0.13557124038202448"/>
                  <c:y val="-0.10288300462285127"/>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7D83-4E70-8A83-1512A183EAA9}"/>
                </c:ext>
              </c:extLst>
            </c:dLbl>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dLblPos val="bestFit"/>
            <c:showLegendKey val="0"/>
            <c:showVal val="1"/>
            <c:showCatName val="1"/>
            <c:showSerName val="0"/>
            <c:showPercent val="0"/>
            <c:showBubbleSize val="0"/>
            <c:showLeaderLines val="1"/>
            <c:leaderLines>
              <c:spPr>
                <a:ln w="3175" cap="flat" cmpd="sng" algn="ctr">
                  <a:solidFill>
                    <a:schemeClr val="tx1"/>
                  </a:solidFill>
                  <a:round/>
                </a:ln>
                <a:effectLst/>
              </c:spPr>
            </c:leaderLines>
            <c:extLst>
              <c:ext xmlns:c15="http://schemas.microsoft.com/office/drawing/2012/chart" uri="{CE6537A1-D6FC-4f65-9D91-7224C49458BB}"/>
            </c:extLst>
          </c:dLbls>
          <c:cat>
            <c:strRef>
              <c:f>'K3.4.7 Sociálne služby'!$C$362:$C$367</c:f>
              <c:strCache>
                <c:ptCount val="6"/>
                <c:pt idx="0">
                  <c:v>Z rozpočtovej kapitoly MPSVR</c:v>
                </c:pt>
                <c:pt idx="1">
                  <c:v>Z rozpočtu VÚC</c:v>
                </c:pt>
                <c:pt idx="2">
                  <c:v>Z rozpočtu obcí</c:v>
                </c:pt>
                <c:pt idx="3">
                  <c:v>Zo zdrojov EÚ</c:v>
                </c:pt>
                <c:pt idx="4">
                  <c:v>Ďalšie príjmy</c:v>
                </c:pt>
                <c:pt idx="5">
                  <c:v>Z úhrad</c:v>
                </c:pt>
              </c:strCache>
            </c:strRef>
          </c:cat>
          <c:val>
            <c:numRef>
              <c:f>'K3.4.7 Sociálne služby'!$D$362:$D$367</c:f>
              <c:numCache>
                <c:formatCode>0%</c:formatCode>
                <c:ptCount val="6"/>
                <c:pt idx="0">
                  <c:v>0.25849597971217653</c:v>
                </c:pt>
                <c:pt idx="1">
                  <c:v>1.6719919262926342E-3</c:v>
                </c:pt>
                <c:pt idx="2">
                  <c:v>0.16872487060178443</c:v>
                </c:pt>
                <c:pt idx="3">
                  <c:v>0.3815249908972525</c:v>
                </c:pt>
                <c:pt idx="4">
                  <c:v>4.496710877472973E-2</c:v>
                </c:pt>
                <c:pt idx="5">
                  <c:v>0.14461505808776426</c:v>
                </c:pt>
              </c:numCache>
            </c:numRef>
          </c:val>
          <c:extLst>
            <c:ext xmlns:c16="http://schemas.microsoft.com/office/drawing/2014/chart" uri="{C3380CC4-5D6E-409C-BE32-E72D297353CC}">
              <c16:uniqueId val="{00000000-7D83-4E70-8A83-1512A183EAA9}"/>
            </c:ext>
          </c:extLst>
        </c:ser>
        <c:dLbls>
          <c:dLblPos val="bestFit"/>
          <c:showLegendKey val="0"/>
          <c:showVal val="1"/>
          <c:showCatName val="0"/>
          <c:showSerName val="0"/>
          <c:showPercent val="0"/>
          <c:showBubbleSize val="0"/>
          <c:showLeaderLines val="1"/>
        </c:dLbls>
        <c:firstSliceAng val="262"/>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5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'K3.4.7 Sociálne služby'!$E$361</c:f>
              <c:strCache>
                <c:ptCount val="1"/>
                <c:pt idx="0">
                  <c:v>verejný</c:v>
                </c:pt>
              </c:strCache>
            </c:strRef>
          </c:tx>
          <c:spPr>
            <a:solidFill>
              <a:srgbClr val="FAACB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služby'!$C$362:$C$367</c:f>
              <c:strCache>
                <c:ptCount val="6"/>
                <c:pt idx="0">
                  <c:v>Z rozpočtovej kapitoly MPSVR</c:v>
                </c:pt>
                <c:pt idx="1">
                  <c:v>Z rozpočtu VÚC</c:v>
                </c:pt>
                <c:pt idx="2">
                  <c:v>Z rozpočtu obcí</c:v>
                </c:pt>
                <c:pt idx="3">
                  <c:v>Zo zdrojov EÚ</c:v>
                </c:pt>
                <c:pt idx="4">
                  <c:v>Ďalšie príjmy</c:v>
                </c:pt>
                <c:pt idx="5">
                  <c:v>Z úhrad</c:v>
                </c:pt>
              </c:strCache>
            </c:strRef>
          </c:cat>
          <c:val>
            <c:numRef>
              <c:f>'K3.4.7 Sociálne služby'!$E$362:$E$367</c:f>
              <c:numCache>
                <c:formatCode>0.0%</c:formatCode>
                <c:ptCount val="6"/>
                <c:pt idx="0">
                  <c:v>0.32292322474829527</c:v>
                </c:pt>
                <c:pt idx="1">
                  <c:v>2.2115365092961544E-3</c:v>
                </c:pt>
                <c:pt idx="2">
                  <c:v>0.16388770801313884</c:v>
                </c:pt>
                <c:pt idx="3">
                  <c:v>0.35372031688578964</c:v>
                </c:pt>
                <c:pt idx="4">
                  <c:v>3.4093750769175375E-2</c:v>
                </c:pt>
                <c:pt idx="5">
                  <c:v>0.12316346307430476</c:v>
                </c:pt>
              </c:numCache>
            </c:numRef>
          </c:val>
          <c:extLst>
            <c:ext xmlns:c16="http://schemas.microsoft.com/office/drawing/2014/chart" uri="{C3380CC4-5D6E-409C-BE32-E72D297353CC}">
              <c16:uniqueId val="{00000000-83CB-4F0A-874B-265684B4C0F8}"/>
            </c:ext>
          </c:extLst>
        </c:ser>
        <c:ser>
          <c:idx val="1"/>
          <c:order val="1"/>
          <c:tx>
            <c:strRef>
              <c:f>'K3.4.7 Sociálne služby'!$F$361</c:f>
              <c:strCache>
                <c:ptCount val="1"/>
                <c:pt idx="0">
                  <c:v>neverejný</c:v>
                </c:pt>
              </c:strCache>
            </c:strRef>
          </c:tx>
          <c:spPr>
            <a:solidFill>
              <a:schemeClr val="tx1">
                <a:lumMod val="50000"/>
                <a:lumOff val="50000"/>
              </a:schemeClr>
            </a:solidFill>
            <a:ln>
              <a:noFill/>
            </a:ln>
            <a:effectLst/>
          </c:spPr>
          <c:invertIfNegative val="0"/>
          <c:dLbls>
            <c:dLbl>
              <c:idx val="0"/>
              <c:layout>
                <c:manualLayout>
                  <c:x val="5.575884606409399E-3"/>
                  <c:y val="0"/>
                </c:manualLayout>
              </c:layout>
              <c:dLblPos val="ct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83CB-4F0A-874B-265684B4C0F8}"/>
                </c:ext>
              </c:extLst>
            </c:dLbl>
            <c:dLbl>
              <c:idx val="1"/>
              <c:layout/>
              <c:tx>
                <c:rich>
                  <a:bodyPr rot="0" spcFirstLastPara="1" vertOverflow="ellipsis" vert="horz" wrap="square" lIns="38100" tIns="19050" rIns="38100" bIns="19050" anchor="ctr" anchorCtr="1">
                    <a:noAutofit/>
                  </a:bodyPr>
                  <a:lstStyle/>
                  <a:p>
                    <a:pPr>
                      <a:defRPr sz="900" b="1" i="0" u="none" strike="noStrike" kern="1200" baseline="0">
                        <a:solidFill>
                          <a:schemeClr val="bg1"/>
                        </a:solidFill>
                        <a:latin typeface="Arial Narrow" panose="020B0606020202030204" pitchFamily="34" charset="0"/>
                        <a:ea typeface="+mn-ea"/>
                        <a:cs typeface="+mn-cs"/>
                      </a:defRPr>
                    </a:pPr>
                    <a:fld id="{2DE21A04-6F59-4781-8113-114B4983C379}" type="VALUE">
                      <a:rPr lang="en-US">
                        <a:solidFill>
                          <a:schemeClr val="bg1"/>
                        </a:solidFill>
                      </a:rPr>
                      <a:pPr>
                        <a:defRPr sz="900" b="1" i="0" u="none" strike="noStrike" kern="1200" baseline="0">
                          <a:solidFill>
                            <a:schemeClr val="bg1"/>
                          </a:solidFill>
                          <a:latin typeface="Arial Narrow" panose="020B0606020202030204" pitchFamily="34" charset="0"/>
                          <a:ea typeface="+mn-ea"/>
                          <a:cs typeface="+mn-cs"/>
                        </a:defRPr>
                      </a:pPr>
                      <a:t>[HODNOTA]</a:t>
                    </a:fld>
                    <a:endParaRPr lang="sk-SK"/>
                  </a:p>
                </c:rich>
              </c:tx>
              <c:numFmt formatCode="0.0%" sourceLinked="0"/>
              <c:spPr>
                <a:noFill/>
                <a:ln>
                  <a:noFill/>
                </a:ln>
                <a:effectLst/>
              </c:sp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layout/>
                  <c15:dlblFieldTable/>
                  <c15:showDataLabelsRange val="0"/>
                </c:ext>
                <c:ext xmlns:c16="http://schemas.microsoft.com/office/drawing/2014/chart" uri="{C3380CC4-5D6E-409C-BE32-E72D297353CC}">
                  <c16:uniqueId val="{00000002-83CB-4F0A-874B-265684B4C0F8}"/>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sk-SK"/>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služby'!$C$362:$C$367</c:f>
              <c:strCache>
                <c:ptCount val="6"/>
                <c:pt idx="0">
                  <c:v>Z rozpočtovej kapitoly MPSVR</c:v>
                </c:pt>
                <c:pt idx="1">
                  <c:v>Z rozpočtu VÚC</c:v>
                </c:pt>
                <c:pt idx="2">
                  <c:v>Z rozpočtu obcí</c:v>
                </c:pt>
                <c:pt idx="3">
                  <c:v>Zo zdrojov EÚ</c:v>
                </c:pt>
                <c:pt idx="4">
                  <c:v>Ďalšie príjmy</c:v>
                </c:pt>
                <c:pt idx="5">
                  <c:v>Z úhrad</c:v>
                </c:pt>
              </c:strCache>
            </c:strRef>
          </c:cat>
          <c:val>
            <c:numRef>
              <c:f>'K3.4.7 Sociálne služby'!$F$362:$F$367</c:f>
              <c:numCache>
                <c:formatCode>0.0%</c:formatCode>
                <c:ptCount val="6"/>
                <c:pt idx="0">
                  <c:v>5.8842718840331931E-2</c:v>
                </c:pt>
                <c:pt idx="1">
                  <c:v>0</c:v>
                </c:pt>
                <c:pt idx="2">
                  <c:v>0.18371474337554283</c:v>
                </c:pt>
                <c:pt idx="3">
                  <c:v>0.46768875275293847</c:v>
                </c:pt>
                <c:pt idx="4">
                  <c:v>7.8662480204203356E-2</c:v>
                </c:pt>
                <c:pt idx="5">
                  <c:v>0.21109130482698346</c:v>
                </c:pt>
              </c:numCache>
            </c:numRef>
          </c:val>
          <c:extLst>
            <c:ext xmlns:c16="http://schemas.microsoft.com/office/drawing/2014/chart" uri="{C3380CC4-5D6E-409C-BE32-E72D297353CC}">
              <c16:uniqueId val="{00000001-83CB-4F0A-874B-265684B4C0F8}"/>
            </c:ext>
          </c:extLst>
        </c:ser>
        <c:dLbls>
          <c:dLblPos val="ctr"/>
          <c:showLegendKey val="0"/>
          <c:showVal val="1"/>
          <c:showCatName val="0"/>
          <c:showSerName val="0"/>
          <c:showPercent val="0"/>
          <c:showBubbleSize val="0"/>
        </c:dLbls>
        <c:gapWidth val="62"/>
        <c:overlap val="100"/>
        <c:axId val="566077488"/>
        <c:axId val="566079784"/>
      </c:barChart>
      <c:catAx>
        <c:axId val="56607748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566079784"/>
        <c:crosses val="autoZero"/>
        <c:auto val="1"/>
        <c:lblAlgn val="ctr"/>
        <c:lblOffset val="100"/>
        <c:noMultiLvlLbl val="0"/>
      </c:catAx>
      <c:valAx>
        <c:axId val="56607978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crossAx val="56607748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4136544034508E-2"/>
          <c:y val="5.2365550437314307E-2"/>
          <c:w val="0.90825220308946475"/>
          <c:h val="0.70529605211466573"/>
        </c:manualLayout>
      </c:layout>
      <c:pieChart>
        <c:varyColors val="1"/>
        <c:ser>
          <c:idx val="0"/>
          <c:order val="0"/>
          <c:tx>
            <c:strRef>
              <c:f>'K3.4.7 Sociálne služby'!$C$384:$C$388</c:f>
              <c:strCache>
                <c:ptCount val="5"/>
                <c:pt idx="0">
                  <c:v>    Energie, voda, komunikácie a prenájom</c:v>
                </c:pt>
                <c:pt idx="1">
                  <c:v>    Údržba, opravy, cestovné a dopravné náklady</c:v>
                </c:pt>
                <c:pt idx="2">
                  <c:v>    Materiálové výdavky</c:v>
                </c:pt>
                <c:pt idx="3">
                  <c:v>    Služby a ostatné bežné výdavky</c:v>
                </c:pt>
                <c:pt idx="4">
                  <c:v>Mzdové náklady a dohody</c:v>
                </c:pt>
              </c:strCache>
            </c:strRef>
          </c:tx>
          <c:dPt>
            <c:idx val="0"/>
            <c:bubble3D val="0"/>
            <c:spPr>
              <a:solidFill>
                <a:srgbClr val="D1D1D1"/>
              </a:solidFill>
              <a:ln w="19050">
                <a:solidFill>
                  <a:schemeClr val="lt1"/>
                </a:solidFill>
              </a:ln>
              <a:effectLst/>
            </c:spPr>
            <c:extLst>
              <c:ext xmlns:c16="http://schemas.microsoft.com/office/drawing/2014/chart" uri="{C3380CC4-5D6E-409C-BE32-E72D297353CC}">
                <c16:uniqueId val="{00000001-F236-4B7C-88AD-5D6D0D963EF2}"/>
              </c:ext>
            </c:extLst>
          </c:dPt>
          <c:dPt>
            <c:idx val="1"/>
            <c:bubble3D val="0"/>
            <c:spPr>
              <a:solidFill>
                <a:srgbClr val="B7194A"/>
              </a:solidFill>
              <a:ln w="19050">
                <a:solidFill>
                  <a:schemeClr val="lt1"/>
                </a:solidFill>
              </a:ln>
              <a:effectLst/>
            </c:spPr>
            <c:extLst>
              <c:ext xmlns:c16="http://schemas.microsoft.com/office/drawing/2014/chart" uri="{C3380CC4-5D6E-409C-BE32-E72D297353CC}">
                <c16:uniqueId val="{00000003-F236-4B7C-88AD-5D6D0D963EF2}"/>
              </c:ext>
            </c:extLst>
          </c:dPt>
          <c:dPt>
            <c:idx val="2"/>
            <c:bubble3D val="0"/>
            <c:spPr>
              <a:solidFill>
                <a:srgbClr val="FAACBF"/>
              </a:solidFill>
              <a:ln w="19050">
                <a:solidFill>
                  <a:schemeClr val="lt1"/>
                </a:solidFill>
              </a:ln>
              <a:effectLst/>
            </c:spPr>
            <c:extLst>
              <c:ext xmlns:c16="http://schemas.microsoft.com/office/drawing/2014/chart" uri="{C3380CC4-5D6E-409C-BE32-E72D297353CC}">
                <c16:uniqueId val="{00000005-F236-4B7C-88AD-5D6D0D963EF2}"/>
              </c:ext>
            </c:extLst>
          </c:dPt>
          <c:dPt>
            <c:idx val="3"/>
            <c:bubble3D val="0"/>
            <c:spPr>
              <a:pattFill prst="dkUpDiag">
                <a:fgClr>
                  <a:schemeClr val="tx1">
                    <a:lumMod val="50000"/>
                    <a:lumOff val="50000"/>
                  </a:schemeClr>
                </a:fgClr>
                <a:bgClr>
                  <a:schemeClr val="bg1"/>
                </a:bgClr>
              </a:pattFill>
              <a:ln w="19050">
                <a:solidFill>
                  <a:schemeClr val="lt1"/>
                </a:solidFill>
              </a:ln>
              <a:effectLst/>
            </c:spPr>
            <c:extLst>
              <c:ext xmlns:c16="http://schemas.microsoft.com/office/drawing/2014/chart" uri="{C3380CC4-5D6E-409C-BE32-E72D297353CC}">
                <c16:uniqueId val="{00000007-F236-4B7C-88AD-5D6D0D963EF2}"/>
              </c:ext>
            </c:extLst>
          </c:dPt>
          <c:dPt>
            <c:idx val="4"/>
            <c:bubble3D val="0"/>
            <c:spPr>
              <a:pattFill prst="pct40">
                <a:fgClr>
                  <a:srgbClr val="E85E89"/>
                </a:fgClr>
                <a:bgClr>
                  <a:schemeClr val="bg1"/>
                </a:bgClr>
              </a:pattFill>
              <a:ln w="19050">
                <a:solidFill>
                  <a:schemeClr val="lt1"/>
                </a:solidFill>
              </a:ln>
              <a:effectLst/>
            </c:spPr>
            <c:extLst>
              <c:ext xmlns:c16="http://schemas.microsoft.com/office/drawing/2014/chart" uri="{C3380CC4-5D6E-409C-BE32-E72D297353CC}">
                <c16:uniqueId val="{00000009-F236-4B7C-88AD-5D6D0D963EF2}"/>
              </c:ext>
            </c:extLst>
          </c:dPt>
          <c:dLbls>
            <c:dLbl>
              <c:idx val="0"/>
              <c:layout>
                <c:manualLayout>
                  <c:x val="0.38338551290284462"/>
                  <c:y val="-5.6666230738007972E-2"/>
                </c:manualLayout>
              </c:layout>
              <c:dLblPos val="bestFit"/>
              <c:showLegendKey val="0"/>
              <c:showVal val="1"/>
              <c:showCatName val="1"/>
              <c:showSerName val="0"/>
              <c:showPercent val="0"/>
              <c:showBubbleSize val="0"/>
              <c:extLst>
                <c:ext xmlns:c15="http://schemas.microsoft.com/office/drawing/2012/chart" uri="{CE6537A1-D6FC-4f65-9D91-7224C49458BB}">
                  <c15:layout>
                    <c:manualLayout>
                      <c:w val="0.23131202933508746"/>
                      <c:h val="0.24723550254830548"/>
                    </c:manualLayout>
                  </c15:layout>
                </c:ext>
                <c:ext xmlns:c16="http://schemas.microsoft.com/office/drawing/2014/chart" uri="{C3380CC4-5D6E-409C-BE32-E72D297353CC}">
                  <c16:uniqueId val="{00000001-F236-4B7C-88AD-5D6D0D963EF2}"/>
                </c:ext>
              </c:extLst>
            </c:dLbl>
            <c:dLbl>
              <c:idx val="1"/>
              <c:layout>
                <c:manualLayout>
                  <c:x val="7.3236429311971246E-2"/>
                  <c:y val="6.1307493446811613E-2"/>
                </c:manualLayout>
              </c:layout>
              <c:dLblPos val="bestFit"/>
              <c:showLegendKey val="0"/>
              <c:showVal val="1"/>
              <c:showCatName val="1"/>
              <c:showSerName val="0"/>
              <c:showPercent val="0"/>
              <c:showBubbleSize val="0"/>
              <c:extLst>
                <c:ext xmlns:c15="http://schemas.microsoft.com/office/drawing/2012/chart" uri="{CE6537A1-D6FC-4f65-9D91-7224C49458BB}">
                  <c15:layout>
                    <c:manualLayout>
                      <c:w val="0.30080182239177256"/>
                      <c:h val="0.16825812693011261"/>
                    </c:manualLayout>
                  </c15:layout>
                </c:ext>
                <c:ext xmlns:c16="http://schemas.microsoft.com/office/drawing/2014/chart" uri="{C3380CC4-5D6E-409C-BE32-E72D297353CC}">
                  <c16:uniqueId val="{00000003-F236-4B7C-88AD-5D6D0D963EF2}"/>
                </c:ext>
              </c:extLst>
            </c:dLbl>
            <c:dLbl>
              <c:idx val="2"/>
              <c:layout>
                <c:manualLayout>
                  <c:x val="-0.16615316565322413"/>
                  <c:y val="6.5974989517230964E-2"/>
                </c:manualLayout>
              </c:layout>
              <c:dLblPos val="bestFit"/>
              <c:showLegendKey val="0"/>
              <c:showVal val="1"/>
              <c:showCatName val="1"/>
              <c:showSerName val="0"/>
              <c:showPercent val="0"/>
              <c:showBubbleSize val="0"/>
              <c:extLst>
                <c:ext xmlns:c15="http://schemas.microsoft.com/office/drawing/2012/chart" uri="{CE6537A1-D6FC-4f65-9D91-7224C49458BB}">
                  <c15:layout>
                    <c:manualLayout>
                      <c:w val="0.2556982368903829"/>
                      <c:h val="0.15742068683683774"/>
                    </c:manualLayout>
                  </c15:layout>
                </c:ext>
                <c:ext xmlns:c16="http://schemas.microsoft.com/office/drawing/2014/chart" uri="{C3380CC4-5D6E-409C-BE32-E72D297353CC}">
                  <c16:uniqueId val="{00000005-F236-4B7C-88AD-5D6D0D963EF2}"/>
                </c:ext>
              </c:extLst>
            </c:dLbl>
            <c:dLbl>
              <c:idx val="3"/>
              <c:layout>
                <c:manualLayout>
                  <c:x val="-0.2346398843029352"/>
                  <c:y val="-6.2690026220976885E-2"/>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F236-4B7C-88AD-5D6D0D963EF2}"/>
                </c:ext>
              </c:extLst>
            </c:dLbl>
            <c:dLbl>
              <c:idx val="4"/>
              <c:layout>
                <c:manualLayout>
                  <c:x val="-0.21836297394833873"/>
                  <c:y val="0.19370135680440653"/>
                </c:manualLayout>
              </c:layout>
              <c:spPr>
                <a:solidFill>
                  <a:schemeClr val="bg1"/>
                </a:solid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dLblPos val="bestFit"/>
              <c:showLegendKey val="0"/>
              <c:showVal val="1"/>
              <c:showCatName val="1"/>
              <c:showSerName val="0"/>
              <c:showPercent val="0"/>
              <c:showBubbleSize val="0"/>
              <c:extLst>
                <c:ext xmlns:c15="http://schemas.microsoft.com/office/drawing/2012/chart" uri="{CE6537A1-D6FC-4f65-9D91-7224C49458BB}">
                  <c15:layout>
                    <c:manualLayout>
                      <c:w val="0.45055743274668525"/>
                      <c:h val="0.12362065642954465"/>
                    </c:manualLayout>
                  </c15:layout>
                </c:ext>
                <c:ext xmlns:c16="http://schemas.microsoft.com/office/drawing/2014/chart" uri="{C3380CC4-5D6E-409C-BE32-E72D297353CC}">
                  <c16:uniqueId val="{00000009-F236-4B7C-88AD-5D6D0D963EF2}"/>
                </c:ext>
              </c:extLst>
            </c:dLbl>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dLblPos val="bestFit"/>
            <c:showLegendKey val="0"/>
            <c:showVal val="1"/>
            <c:showCatName val="1"/>
            <c:showSerName val="0"/>
            <c:showPercent val="0"/>
            <c:showBubbleSize val="0"/>
            <c:showLeaderLines val="1"/>
            <c:leaderLines>
              <c:spPr>
                <a:ln w="3175" cap="flat" cmpd="sng" algn="ctr">
                  <a:solidFill>
                    <a:schemeClr val="tx1"/>
                  </a:solidFill>
                  <a:round/>
                </a:ln>
                <a:effectLst/>
              </c:spPr>
            </c:leaderLines>
            <c:extLst>
              <c:ext xmlns:c15="http://schemas.microsoft.com/office/drawing/2012/chart" uri="{CE6537A1-D6FC-4f65-9D91-7224C49458BB}"/>
            </c:extLst>
          </c:dLbls>
          <c:cat>
            <c:strRef>
              <c:f>'K3.4.7 Sociálne služby'!$C$384:$C$388</c:f>
              <c:strCache>
                <c:ptCount val="5"/>
                <c:pt idx="0">
                  <c:v>    Energie, voda, komunikácie a prenájom</c:v>
                </c:pt>
                <c:pt idx="1">
                  <c:v>    Údržba, opravy, cestovné a dopravné náklady</c:v>
                </c:pt>
                <c:pt idx="2">
                  <c:v>    Materiálové výdavky</c:v>
                </c:pt>
                <c:pt idx="3">
                  <c:v>    Služby a ostatné bežné výdavky</c:v>
                </c:pt>
                <c:pt idx="4">
                  <c:v>Mzdové náklady a dohody</c:v>
                </c:pt>
              </c:strCache>
            </c:strRef>
          </c:cat>
          <c:val>
            <c:numRef>
              <c:f>'K3.4.7 Sociálne služby'!$D$384:$D$388</c:f>
              <c:numCache>
                <c:formatCode>#,##0</c:formatCode>
                <c:ptCount val="5"/>
                <c:pt idx="0">
                  <c:v>413081</c:v>
                </c:pt>
                <c:pt idx="1">
                  <c:v>339135</c:v>
                </c:pt>
                <c:pt idx="2">
                  <c:v>725114</c:v>
                </c:pt>
                <c:pt idx="3">
                  <c:v>3856546</c:v>
                </c:pt>
                <c:pt idx="4">
                  <c:v>88513899</c:v>
                </c:pt>
              </c:numCache>
            </c:numRef>
          </c:val>
          <c:extLst>
            <c:ext xmlns:c16="http://schemas.microsoft.com/office/drawing/2014/chart" uri="{C3380CC4-5D6E-409C-BE32-E72D297353CC}">
              <c16:uniqueId val="{0000000C-F236-4B7C-88AD-5D6D0D963EF2}"/>
            </c:ext>
          </c:extLst>
        </c:ser>
        <c:dLbls>
          <c:dLblPos val="bestFit"/>
          <c:showLegendKey val="0"/>
          <c:showVal val="1"/>
          <c:showCatName val="0"/>
          <c:showSerName val="0"/>
          <c:showPercent val="0"/>
          <c:showBubbleSize val="0"/>
          <c:showLeaderLines val="1"/>
        </c:dLbls>
        <c:firstSliceAng val="18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latin typeface="Arial Narrow" panose="020B0606020202030204" pitchFamily="34" charset="0"/>
        </a:defRPr>
      </a:pPr>
      <a:endParaRPr lang="sk-SK"/>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108005578942366"/>
          <c:y val="4.1666666666666669E-4"/>
          <c:w val="0.59388384971769914"/>
          <c:h val="0.8858942321836395"/>
        </c:manualLayout>
      </c:layout>
      <c:barChart>
        <c:barDir val="bar"/>
        <c:grouping val="clustered"/>
        <c:varyColors val="0"/>
        <c:ser>
          <c:idx val="0"/>
          <c:order val="0"/>
          <c:tx>
            <c:strRef>
              <c:f>'K3.4.7 Sociálne služby'!$D$406</c:f>
              <c:strCache>
                <c:ptCount val="1"/>
                <c:pt idx="0">
                  <c:v>2023</c:v>
                </c:pt>
              </c:strCache>
            </c:strRef>
          </c:tx>
          <c:spPr>
            <a:pattFill prst="dkVert">
              <a:fgClr>
                <a:srgbClr val="E85E89"/>
              </a:fgClr>
              <a:bgClr>
                <a:schemeClr val="bg1"/>
              </a:bgClr>
            </a:pattFill>
            <a:ln>
              <a:solidFill>
                <a:srgbClr val="E85E89"/>
              </a:solidFill>
            </a:ln>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tx1">
                        <a:lumMod val="75000"/>
                        <a:lumOff val="25000"/>
                      </a:schemeClr>
                    </a:solidFill>
                    <a:latin typeface="Arial Narrow" panose="020B0606020202030204" pitchFamily="34" charset="0"/>
                    <a:ea typeface="+mn-ea"/>
                    <a:cs typeface="+mn-cs"/>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služby'!$C$407:$C$411</c:f>
              <c:strCache>
                <c:ptCount val="5"/>
                <c:pt idx="0">
                  <c:v>nocľaháreň</c:v>
                </c:pt>
                <c:pt idx="1">
                  <c:v>útulok</c:v>
                </c:pt>
                <c:pt idx="2">
                  <c:v>domov na pol ceste</c:v>
                </c:pt>
                <c:pt idx="3">
                  <c:v>zariadenie núdzového bývania</c:v>
                </c:pt>
                <c:pt idx="4">
                  <c:v>spolu</c:v>
                </c:pt>
              </c:strCache>
            </c:strRef>
          </c:cat>
          <c:val>
            <c:numRef>
              <c:f>'K3.4.7 Sociálne služby'!$D$407:$D$411</c:f>
              <c:numCache>
                <c:formatCode>#,##0</c:formatCode>
                <c:ptCount val="5"/>
                <c:pt idx="0">
                  <c:v>1281</c:v>
                </c:pt>
                <c:pt idx="1">
                  <c:v>2663</c:v>
                </c:pt>
                <c:pt idx="2">
                  <c:v>234</c:v>
                </c:pt>
                <c:pt idx="3">
                  <c:v>714</c:v>
                </c:pt>
                <c:pt idx="4">
                  <c:v>4892</c:v>
                </c:pt>
              </c:numCache>
            </c:numRef>
          </c:val>
          <c:extLst>
            <c:ext xmlns:c16="http://schemas.microsoft.com/office/drawing/2014/chart" uri="{C3380CC4-5D6E-409C-BE32-E72D297353CC}">
              <c16:uniqueId val="{00000000-38A9-404B-B66D-A334AFD995C4}"/>
            </c:ext>
          </c:extLst>
        </c:ser>
        <c:ser>
          <c:idx val="1"/>
          <c:order val="1"/>
          <c:tx>
            <c:strRef>
              <c:f>'K3.4.7 Sociálne služby'!$E$406</c:f>
              <c:strCache>
                <c:ptCount val="1"/>
                <c:pt idx="0">
                  <c:v>2024</c:v>
                </c:pt>
              </c:strCache>
            </c:strRef>
          </c:tx>
          <c:spPr>
            <a:pattFill prst="pct30">
              <a:fgClr>
                <a:schemeClr val="bg1">
                  <a:lumMod val="50000"/>
                </a:schemeClr>
              </a:fgClr>
              <a:bgClr>
                <a:schemeClr val="bg1"/>
              </a:bgClr>
            </a:pattFill>
            <a:ln>
              <a:solidFill>
                <a:schemeClr val="tx1">
                  <a:lumMod val="65000"/>
                  <a:lumOff val="35000"/>
                </a:schemeClr>
              </a:solidFill>
            </a:ln>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tx1">
                        <a:lumMod val="75000"/>
                        <a:lumOff val="25000"/>
                      </a:schemeClr>
                    </a:solidFill>
                    <a:latin typeface="Arial Narrow" panose="020B0606020202030204" pitchFamily="34" charset="0"/>
                    <a:ea typeface="+mn-ea"/>
                    <a:cs typeface="+mn-cs"/>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služby'!$C$407:$C$411</c:f>
              <c:strCache>
                <c:ptCount val="5"/>
                <c:pt idx="0">
                  <c:v>nocľaháreň</c:v>
                </c:pt>
                <c:pt idx="1">
                  <c:v>útulok</c:v>
                </c:pt>
                <c:pt idx="2">
                  <c:v>domov na pol ceste</c:v>
                </c:pt>
                <c:pt idx="3">
                  <c:v>zariadenie núdzového bývania</c:v>
                </c:pt>
                <c:pt idx="4">
                  <c:v>spolu</c:v>
                </c:pt>
              </c:strCache>
            </c:strRef>
          </c:cat>
          <c:val>
            <c:numRef>
              <c:f>'K3.4.7 Sociálne služby'!$E$407:$E$411</c:f>
              <c:numCache>
                <c:formatCode>#,##0</c:formatCode>
                <c:ptCount val="5"/>
                <c:pt idx="0">
                  <c:v>1317</c:v>
                </c:pt>
                <c:pt idx="1">
                  <c:v>2668</c:v>
                </c:pt>
                <c:pt idx="2">
                  <c:v>218</c:v>
                </c:pt>
                <c:pt idx="3">
                  <c:v>722</c:v>
                </c:pt>
                <c:pt idx="4">
                  <c:v>4925</c:v>
                </c:pt>
              </c:numCache>
            </c:numRef>
          </c:val>
          <c:extLst>
            <c:ext xmlns:c16="http://schemas.microsoft.com/office/drawing/2014/chart" uri="{C3380CC4-5D6E-409C-BE32-E72D297353CC}">
              <c16:uniqueId val="{00000001-38A9-404B-B66D-A334AFD995C4}"/>
            </c:ext>
          </c:extLst>
        </c:ser>
        <c:ser>
          <c:idx val="2"/>
          <c:order val="2"/>
          <c:tx>
            <c:strRef>
              <c:f>'K3.4.7 Sociálne služby'!$F$406</c:f>
              <c:strCache>
                <c:ptCount val="1"/>
                <c:pt idx="0">
                  <c:v>2025</c:v>
                </c:pt>
              </c:strCache>
            </c:strRef>
          </c:tx>
          <c:spPr>
            <a:solidFill>
              <a:srgbClr val="B7194A"/>
            </a:solidFill>
            <a:ln>
              <a:noFill/>
            </a:ln>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tx1">
                        <a:lumMod val="75000"/>
                        <a:lumOff val="25000"/>
                      </a:schemeClr>
                    </a:solidFill>
                    <a:latin typeface="Arial Narrow" panose="020B0606020202030204" pitchFamily="34" charset="0"/>
                    <a:ea typeface="+mn-ea"/>
                    <a:cs typeface="+mn-cs"/>
                  </a:defRPr>
                </a:pPr>
                <a:endParaRPr lang="sk-SK"/>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'K3.4.7 Sociálne služby'!$C$407:$C$411</c:f>
              <c:strCache>
                <c:ptCount val="5"/>
                <c:pt idx="0">
                  <c:v>nocľaháreň</c:v>
                </c:pt>
                <c:pt idx="1">
                  <c:v>útulok</c:v>
                </c:pt>
                <c:pt idx="2">
                  <c:v>domov na pol ceste</c:v>
                </c:pt>
                <c:pt idx="3">
                  <c:v>zariadenie núdzového bývania</c:v>
                </c:pt>
                <c:pt idx="4">
                  <c:v>spolu</c:v>
                </c:pt>
              </c:strCache>
            </c:strRef>
          </c:cat>
          <c:val>
            <c:numRef>
              <c:f>'K3.4.7 Sociálne služby'!$F$407:$F$411</c:f>
              <c:numCache>
                <c:formatCode>#,##0</c:formatCode>
                <c:ptCount val="5"/>
                <c:pt idx="0">
                  <c:v>1349</c:v>
                </c:pt>
                <c:pt idx="1">
                  <c:v>2690</c:v>
                </c:pt>
                <c:pt idx="2">
                  <c:v>200</c:v>
                </c:pt>
                <c:pt idx="3">
                  <c:v>672</c:v>
                </c:pt>
                <c:pt idx="4">
                  <c:v>4911</c:v>
                </c:pt>
              </c:numCache>
            </c:numRef>
          </c:val>
          <c:extLst>
            <c:ext xmlns:c16="http://schemas.microsoft.com/office/drawing/2014/chart" uri="{C3380CC4-5D6E-409C-BE32-E72D297353CC}">
              <c16:uniqueId val="{00000002-38A9-404B-B66D-A334AFD995C4}"/>
            </c:ext>
          </c:extLst>
        </c:ser>
        <c:dLbls>
          <c:dLblPos val="inEnd"/>
          <c:showLegendKey val="0"/>
          <c:showVal val="1"/>
          <c:showCatName val="0"/>
          <c:showSerName val="0"/>
          <c:showPercent val="0"/>
          <c:showBubbleSize val="0"/>
        </c:dLbls>
        <c:gapWidth val="182"/>
        <c:axId val="531710960"/>
        <c:axId val="531713912"/>
      </c:barChart>
      <c:catAx>
        <c:axId val="53171096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531713912"/>
        <c:crosses val="autoZero"/>
        <c:auto val="1"/>
        <c:lblAlgn val="ctr"/>
        <c:lblOffset val="100"/>
        <c:noMultiLvlLbl val="0"/>
      </c:catAx>
      <c:valAx>
        <c:axId val="531713912"/>
        <c:scaling>
          <c:orientation val="minMax"/>
          <c:max val="500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crossAx val="531710960"/>
        <c:crosses val="autoZero"/>
        <c:crossBetween val="between"/>
      </c:valAx>
      <c:spPr>
        <a:noFill/>
        <a:ln>
          <a:noFill/>
        </a:ln>
        <a:effectLst/>
      </c:spPr>
    </c:plotArea>
    <c:legend>
      <c:legendPos val="b"/>
      <c:layout>
        <c:manualLayout>
          <c:xMode val="edge"/>
          <c:yMode val="edge"/>
          <c:x val="2.2264946945916277E-2"/>
          <c:y val="0.872490723581413"/>
          <c:w val="0.24785536100434521"/>
          <c:h val="9.0800655765972071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050">
          <a:latin typeface="Arial Narrow" panose="020B0606020202030204" pitchFamily="34" charset="0"/>
        </a:defRPr>
      </a:pPr>
      <a:endParaRPr lang="sk-SK"/>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499625997268527E-2"/>
          <c:y val="6.2059238363892807E-2"/>
          <c:w val="0.89125527812439864"/>
          <c:h val="0.66093310973645858"/>
        </c:manualLayout>
      </c:layout>
      <c:barChart>
        <c:barDir val="col"/>
        <c:grouping val="percentStacked"/>
        <c:varyColors val="0"/>
        <c:ser>
          <c:idx val="0"/>
          <c:order val="0"/>
          <c:tx>
            <c:strRef>
              <c:f>'K3.4.10 ESSPROS príjmy'!$M$3</c:f>
              <c:strCache>
                <c:ptCount val="1"/>
                <c:pt idx="0">
                  <c:v>Sociálne príspevky zamestnávateľov</c:v>
                </c:pt>
              </c:strCache>
            </c:strRef>
          </c:tx>
          <c:spPr>
            <a:solidFill>
              <a:srgbClr val="B7194B"/>
            </a:solidFill>
            <a:ln>
              <a:solidFill>
                <a:srgbClr val="B7194B"/>
              </a:solidFill>
            </a:ln>
          </c:spPr>
          <c:invertIfNegative val="0"/>
          <c:dPt>
            <c:idx val="25"/>
            <c:invertIfNegative val="0"/>
            <c:bubble3D val="0"/>
            <c:spPr>
              <a:pattFill prst="pct90">
                <a:fgClr>
                  <a:srgbClr val="B7194B"/>
                </a:fgClr>
                <a:bgClr>
                  <a:schemeClr val="bg1"/>
                </a:bgClr>
              </a:pattFill>
              <a:ln>
                <a:solidFill>
                  <a:srgbClr val="B7194B"/>
                </a:solidFill>
              </a:ln>
            </c:spPr>
            <c:extLst>
              <c:ext xmlns:c16="http://schemas.microsoft.com/office/drawing/2014/chart" uri="{C3380CC4-5D6E-409C-BE32-E72D297353CC}">
                <c16:uniqueId val="{00000000-5507-4FC1-B849-C2A59C4AAADA}"/>
              </c:ext>
            </c:extLst>
          </c:dPt>
          <c:cat>
            <c:strRef>
              <c:extLst>
                <c:ext xmlns:c15="http://schemas.microsoft.com/office/drawing/2012/chart" uri="{02D57815-91ED-43cb-92C2-25804820EDAC}">
                  <c15:fullRef>
                    <c15:sqref>'K3.4.10 ESSPROS príjmy'!$L$4:$L$32</c15:sqref>
                  </c15:fullRef>
                </c:ext>
              </c:extLst>
              <c:f>'K3.4.10 ESSPROS príjmy'!$L$4:$L$31</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extLst>
                <c:ext xmlns:c15="http://schemas.microsoft.com/office/drawing/2012/chart" uri="{02D57815-91ED-43cb-92C2-25804820EDAC}">
                  <c15:fullRef>
                    <c15:sqref>'K3.4.10 ESSPROS príjmy'!$M$4:$M$32</c15:sqref>
                  </c15:fullRef>
                </c:ext>
              </c:extLst>
              <c:f>'K3.4.10 ESSPROS príjmy'!$M$4:$M$31</c:f>
              <c:numCache>
                <c:formatCode>#\ ##0.0</c:formatCode>
                <c:ptCount val="28"/>
                <c:pt idx="0">
                  <c:v>35.064387497537844</c:v>
                </c:pt>
                <c:pt idx="1">
                  <c:v>37.127396166464862</c:v>
                </c:pt>
                <c:pt idx="2">
                  <c:v>31.936962080523028</c:v>
                </c:pt>
                <c:pt idx="3">
                  <c:v>49.861410196287828</c:v>
                </c:pt>
                <c:pt idx="4">
                  <c:v>11.733353394742831</c:v>
                </c:pt>
                <c:pt idx="5">
                  <c:v>33.955634784531512</c:v>
                </c:pt>
                <c:pt idx="6" formatCode="0.0">
                  <c:v>75.857105374928793</c:v>
                </c:pt>
                <c:pt idx="7">
                  <c:v>24.807589782395016</c:v>
                </c:pt>
                <c:pt idx="8">
                  <c:v>24.403680314394006</c:v>
                </c:pt>
                <c:pt idx="9">
                  <c:v>42.917281769616764</c:v>
                </c:pt>
                <c:pt idx="10">
                  <c:v>38.822202116060431</c:v>
                </c:pt>
                <c:pt idx="11">
                  <c:v>27.839838044971437</c:v>
                </c:pt>
                <c:pt idx="12">
                  <c:v>34.479410454457046</c:v>
                </c:pt>
                <c:pt idx="13">
                  <c:v>23.023257150410032</c:v>
                </c:pt>
                <c:pt idx="14">
                  <c:v>40.225224847890857</c:v>
                </c:pt>
                <c:pt idx="15">
                  <c:v>16.359967166387317</c:v>
                </c:pt>
                <c:pt idx="16">
                  <c:v>26.850943300794089</c:v>
                </c:pt>
                <c:pt idx="17">
                  <c:v>24.359028908852114</c:v>
                </c:pt>
                <c:pt idx="18">
                  <c:v>19.142633155227038</c:v>
                </c:pt>
                <c:pt idx="19">
                  <c:v>32.267798721600357</c:v>
                </c:pt>
                <c:pt idx="20">
                  <c:v>33.908323392973671</c:v>
                </c:pt>
                <c:pt idx="21">
                  <c:v>42.157738848439593</c:v>
                </c:pt>
                <c:pt idx="22">
                  <c:v>31.92434335283124</c:v>
                </c:pt>
                <c:pt idx="23">
                  <c:v>10.496976944926798</c:v>
                </c:pt>
                <c:pt idx="24">
                  <c:v>29.207061645858012</c:v>
                </c:pt>
                <c:pt idx="25">
                  <c:v>48.800666233436452</c:v>
                </c:pt>
                <c:pt idx="26">
                  <c:v>30.077318652635089</c:v>
                </c:pt>
                <c:pt idx="27">
                  <c:v>38.025876978179724</c:v>
                </c:pt>
              </c:numCache>
            </c:numRef>
          </c:val>
          <c:extLst>
            <c:ext xmlns:c16="http://schemas.microsoft.com/office/drawing/2014/chart" uri="{C3380CC4-5D6E-409C-BE32-E72D297353CC}">
              <c16:uniqueId val="{00000001-5507-4FC1-B849-C2A59C4AAADA}"/>
            </c:ext>
          </c:extLst>
        </c:ser>
        <c:ser>
          <c:idx val="1"/>
          <c:order val="1"/>
          <c:tx>
            <c:strRef>
              <c:f>'K3.4.10 ESSPROS príjmy'!$N$3</c:f>
              <c:strCache>
                <c:ptCount val="1"/>
                <c:pt idx="0">
                  <c:v>Sociálne príspevky chránených osôb</c:v>
                </c:pt>
              </c:strCache>
            </c:strRef>
          </c:tx>
          <c:spPr>
            <a:pattFill prst="ltHorz">
              <a:fgClr>
                <a:srgbClr val="E02C64"/>
              </a:fgClr>
              <a:bgClr>
                <a:schemeClr val="bg1"/>
              </a:bgClr>
            </a:pattFill>
            <a:ln>
              <a:solidFill>
                <a:srgbClr val="E02C64"/>
              </a:solidFill>
            </a:ln>
          </c:spPr>
          <c:invertIfNegative val="0"/>
          <c:dPt>
            <c:idx val="25"/>
            <c:invertIfNegative val="0"/>
            <c:bubble3D val="0"/>
            <c:extLst>
              <c:ext xmlns:c16="http://schemas.microsoft.com/office/drawing/2014/chart" uri="{C3380CC4-5D6E-409C-BE32-E72D297353CC}">
                <c16:uniqueId val="{00000003-5507-4FC1-B849-C2A59C4AAADA}"/>
              </c:ext>
            </c:extLst>
          </c:dPt>
          <c:cat>
            <c:strRef>
              <c:extLst>
                <c:ext xmlns:c15="http://schemas.microsoft.com/office/drawing/2012/chart" uri="{02D57815-91ED-43cb-92C2-25804820EDAC}">
                  <c15:fullRef>
                    <c15:sqref>'K3.4.10 ESSPROS príjmy'!$L$4:$L$32</c15:sqref>
                  </c15:fullRef>
                </c:ext>
              </c:extLst>
              <c:f>'K3.4.10 ESSPROS príjmy'!$L$4:$L$31</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extLst>
                <c:ext xmlns:c15="http://schemas.microsoft.com/office/drawing/2012/chart" uri="{02D57815-91ED-43cb-92C2-25804820EDAC}">
                  <c15:fullRef>
                    <c15:sqref>'K3.4.10 ESSPROS príjmy'!$N$4:$N$32</c15:sqref>
                  </c15:fullRef>
                </c:ext>
              </c:extLst>
              <c:f>'K3.4.10 ESSPROS príjmy'!$N$4:$N$31</c:f>
              <c:numCache>
                <c:formatCode>#\ ##0.0</c:formatCode>
                <c:ptCount val="28"/>
                <c:pt idx="0">
                  <c:v>20.943810579494624</c:v>
                </c:pt>
                <c:pt idx="1">
                  <c:v>19.046702975961953</c:v>
                </c:pt>
                <c:pt idx="2">
                  <c:v>19.504443796431584</c:v>
                </c:pt>
                <c:pt idx="3">
                  <c:v>20.854088827411548</c:v>
                </c:pt>
                <c:pt idx="4">
                  <c:v>8.0211117766504874</c:v>
                </c:pt>
                <c:pt idx="5">
                  <c:v>30.501082408445995</c:v>
                </c:pt>
                <c:pt idx="6">
                  <c:v>1.4037813962725285</c:v>
                </c:pt>
                <c:pt idx="7">
                  <c:v>12.822038573324107</c:v>
                </c:pt>
                <c:pt idx="8">
                  <c:v>22.912599296437008</c:v>
                </c:pt>
                <c:pt idx="9">
                  <c:v>11.474162978901768</c:v>
                </c:pt>
                <c:pt idx="10">
                  <c:v>15.909486194222261</c:v>
                </c:pt>
                <c:pt idx="11">
                  <c:v>32.113194996746444</c:v>
                </c:pt>
                <c:pt idx="12">
                  <c:v>13.850806578113531</c:v>
                </c:pt>
                <c:pt idx="13">
                  <c:v>24.107815023188188</c:v>
                </c:pt>
                <c:pt idx="14">
                  <c:v>16.276027487148557</c:v>
                </c:pt>
                <c:pt idx="15">
                  <c:v>35.93742947696483</c:v>
                </c:pt>
                <c:pt idx="16">
                  <c:v>24.846391178999543</c:v>
                </c:pt>
                <c:pt idx="17">
                  <c:v>33.784111863573187</c:v>
                </c:pt>
                <c:pt idx="18">
                  <c:v>6.8323452588682843</c:v>
                </c:pt>
                <c:pt idx="19">
                  <c:v>26.943754044133211</c:v>
                </c:pt>
                <c:pt idx="20">
                  <c:v>25.411290765991406</c:v>
                </c:pt>
                <c:pt idx="21">
                  <c:v>20.402667177462416</c:v>
                </c:pt>
                <c:pt idx="22">
                  <c:v>17.030585079898291</c:v>
                </c:pt>
                <c:pt idx="23">
                  <c:v>63.694528145425444</c:v>
                </c:pt>
                <c:pt idx="24">
                  <c:v>41.629587502395232</c:v>
                </c:pt>
                <c:pt idx="25">
                  <c:v>21.754119946357335</c:v>
                </c:pt>
                <c:pt idx="26">
                  <c:v>14.609042208948244</c:v>
                </c:pt>
                <c:pt idx="27">
                  <c:v>8.7456502446909976</c:v>
                </c:pt>
              </c:numCache>
            </c:numRef>
          </c:val>
          <c:extLst>
            <c:ext xmlns:c16="http://schemas.microsoft.com/office/drawing/2014/chart" uri="{C3380CC4-5D6E-409C-BE32-E72D297353CC}">
              <c16:uniqueId val="{00000004-5507-4FC1-B849-C2A59C4AAADA}"/>
            </c:ext>
          </c:extLst>
        </c:ser>
        <c:ser>
          <c:idx val="2"/>
          <c:order val="2"/>
          <c:tx>
            <c:strRef>
              <c:f>'K3.4.10 ESSPROS príjmy'!$O$3</c:f>
              <c:strCache>
                <c:ptCount val="1"/>
                <c:pt idx="0">
                  <c:v>Verejná správa</c:v>
                </c:pt>
              </c:strCache>
            </c:strRef>
          </c:tx>
          <c:spPr>
            <a:solidFill>
              <a:schemeClr val="bg1">
                <a:lumMod val="65000"/>
              </a:schemeClr>
            </a:solidFill>
            <a:ln>
              <a:solidFill>
                <a:schemeClr val="bg1">
                  <a:lumMod val="50000"/>
                </a:schemeClr>
              </a:solidFill>
            </a:ln>
          </c:spPr>
          <c:invertIfNegative val="0"/>
          <c:dPt>
            <c:idx val="25"/>
            <c:invertIfNegative val="0"/>
            <c:bubble3D val="0"/>
            <c:spPr>
              <a:pattFill prst="pct90">
                <a:fgClr>
                  <a:schemeClr val="bg1">
                    <a:lumMod val="65000"/>
                  </a:schemeClr>
                </a:fgClr>
                <a:bgClr>
                  <a:schemeClr val="bg1"/>
                </a:bgClr>
              </a:pattFill>
              <a:ln>
                <a:solidFill>
                  <a:schemeClr val="bg1">
                    <a:lumMod val="50000"/>
                  </a:schemeClr>
                </a:solidFill>
              </a:ln>
            </c:spPr>
            <c:extLst>
              <c:ext xmlns:c16="http://schemas.microsoft.com/office/drawing/2014/chart" uri="{C3380CC4-5D6E-409C-BE32-E72D297353CC}">
                <c16:uniqueId val="{00000006-5507-4FC1-B849-C2A59C4AAADA}"/>
              </c:ext>
            </c:extLst>
          </c:dPt>
          <c:cat>
            <c:strRef>
              <c:extLst>
                <c:ext xmlns:c15="http://schemas.microsoft.com/office/drawing/2012/chart" uri="{02D57815-91ED-43cb-92C2-25804820EDAC}">
                  <c15:fullRef>
                    <c15:sqref>'K3.4.10 ESSPROS príjmy'!$L$4:$L$32</c15:sqref>
                  </c15:fullRef>
                </c:ext>
              </c:extLst>
              <c:f>'K3.4.10 ESSPROS príjmy'!$L$4:$L$31</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extLst>
                <c:ext xmlns:c15="http://schemas.microsoft.com/office/drawing/2012/chart" uri="{02D57815-91ED-43cb-92C2-25804820EDAC}">
                  <c15:fullRef>
                    <c15:sqref>'K3.4.10 ESSPROS príjmy'!$O$4:$O$32</c15:sqref>
                  </c15:fullRef>
                </c:ext>
              </c:extLst>
              <c:f>'K3.4.10 ESSPROS príjmy'!$O$4:$O$31</c:f>
              <c:numCache>
                <c:formatCode>#\ ##0.0</c:formatCode>
                <c:ptCount val="28"/>
                <c:pt idx="0">
                  <c:v>40.847361900939624</c:v>
                </c:pt>
                <c:pt idx="1">
                  <c:v>41.588499008178289</c:v>
                </c:pt>
                <c:pt idx="2">
                  <c:v>46.930912920179168</c:v>
                </c:pt>
                <c:pt idx="3">
                  <c:v>27.918108280187067</c:v>
                </c:pt>
                <c:pt idx="4" formatCode="0.0">
                  <c:v>75.522533057679411</c:v>
                </c:pt>
                <c:pt idx="5">
                  <c:v>33.707003266335484</c:v>
                </c:pt>
                <c:pt idx="6">
                  <c:v>22.649963542852007</c:v>
                </c:pt>
                <c:pt idx="7">
                  <c:v>56.125707920641446</c:v>
                </c:pt>
                <c:pt idx="8">
                  <c:v>46.670375958020685</c:v>
                </c:pt>
                <c:pt idx="9">
                  <c:v>44.027408058998844</c:v>
                </c:pt>
                <c:pt idx="10">
                  <c:v>43.347353300968194</c:v>
                </c:pt>
                <c:pt idx="11">
                  <c:v>36.338486009688381</c:v>
                </c:pt>
                <c:pt idx="12">
                  <c:v>49.896315026634959</c:v>
                </c:pt>
                <c:pt idx="13">
                  <c:v>44.433685226796008</c:v>
                </c:pt>
                <c:pt idx="14">
                  <c:v>43.270898079194488</c:v>
                </c:pt>
                <c:pt idx="15">
                  <c:v>46.301284351172775</c:v>
                </c:pt>
                <c:pt idx="16">
                  <c:v>45.019472965454447</c:v>
                </c:pt>
                <c:pt idx="17">
                  <c:v>41.467755751767186</c:v>
                </c:pt>
                <c:pt idx="18">
                  <c:v>70.820192123583396</c:v>
                </c:pt>
                <c:pt idx="19">
                  <c:v>26.983666237308224</c:v>
                </c:pt>
                <c:pt idx="20">
                  <c:v>39.184659024630037</c:v>
                </c:pt>
                <c:pt idx="21">
                  <c:v>29.190737885518907</c:v>
                </c:pt>
                <c:pt idx="22">
                  <c:v>44.05588311029932</c:v>
                </c:pt>
                <c:pt idx="23">
                  <c:v>25.399420996623334</c:v>
                </c:pt>
                <c:pt idx="24">
                  <c:v>27.732419020810024</c:v>
                </c:pt>
                <c:pt idx="25">
                  <c:v>27.750383132903512</c:v>
                </c:pt>
                <c:pt idx="26">
                  <c:v>49.682748761293695</c:v>
                </c:pt>
                <c:pt idx="27">
                  <c:v>51.246340682041627</c:v>
                </c:pt>
              </c:numCache>
            </c:numRef>
          </c:val>
          <c:extLst>
            <c:ext xmlns:c16="http://schemas.microsoft.com/office/drawing/2014/chart" uri="{C3380CC4-5D6E-409C-BE32-E72D297353CC}">
              <c16:uniqueId val="{00000007-5507-4FC1-B849-C2A59C4AAADA}"/>
            </c:ext>
          </c:extLst>
        </c:ser>
        <c:ser>
          <c:idx val="3"/>
          <c:order val="3"/>
          <c:tx>
            <c:strRef>
              <c:f>'K3.4.10 ESSPROS príjmy'!$P$3</c:f>
              <c:strCache>
                <c:ptCount val="1"/>
                <c:pt idx="0">
                  <c:v>Iné príjmy</c:v>
                </c:pt>
              </c:strCache>
            </c:strRef>
          </c:tx>
          <c:spPr>
            <a:solidFill>
              <a:srgbClr val="E85E89"/>
            </a:solidFill>
            <a:ln>
              <a:solidFill>
                <a:srgbClr val="E85E89"/>
              </a:solidFill>
            </a:ln>
          </c:spPr>
          <c:invertIfNegative val="0"/>
          <c:dPt>
            <c:idx val="25"/>
            <c:invertIfNegative val="0"/>
            <c:bubble3D val="0"/>
            <c:spPr>
              <a:pattFill prst="pct40">
                <a:fgClr>
                  <a:srgbClr val="E85E89"/>
                </a:fgClr>
                <a:bgClr>
                  <a:schemeClr val="bg1"/>
                </a:bgClr>
              </a:pattFill>
              <a:ln>
                <a:solidFill>
                  <a:srgbClr val="E85E89"/>
                </a:solidFill>
              </a:ln>
            </c:spPr>
            <c:extLst>
              <c:ext xmlns:c16="http://schemas.microsoft.com/office/drawing/2014/chart" uri="{C3380CC4-5D6E-409C-BE32-E72D297353CC}">
                <c16:uniqueId val="{00000009-5507-4FC1-B849-C2A59C4AAADA}"/>
              </c:ext>
            </c:extLst>
          </c:dPt>
          <c:cat>
            <c:strRef>
              <c:extLst>
                <c:ext xmlns:c15="http://schemas.microsoft.com/office/drawing/2012/chart" uri="{02D57815-91ED-43cb-92C2-25804820EDAC}">
                  <c15:fullRef>
                    <c15:sqref>'K3.4.10 ESSPROS príjmy'!$L$4:$L$32</c15:sqref>
                  </c15:fullRef>
                </c:ext>
              </c:extLst>
              <c:f>'K3.4.10 ESSPROS príjmy'!$L$4:$L$31</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extLst>
                <c:ext xmlns:c15="http://schemas.microsoft.com/office/drawing/2012/chart" uri="{02D57815-91ED-43cb-92C2-25804820EDAC}">
                  <c15:fullRef>
                    <c15:sqref>'K3.4.10 ESSPROS príjmy'!$P$4:$P$32</c15:sqref>
                  </c15:fullRef>
                </c:ext>
              </c:extLst>
              <c:f>'K3.4.10 ESSPROS príjmy'!$P$4:$P$31</c:f>
              <c:numCache>
                <c:formatCode>#\ ##0.0</c:formatCode>
                <c:ptCount val="28"/>
                <c:pt idx="0">
                  <c:v>3.1444496291119171</c:v>
                </c:pt>
                <c:pt idx="1">
                  <c:v>2.2374018493949022</c:v>
                </c:pt>
                <c:pt idx="2">
                  <c:v>1.6276812028662144</c:v>
                </c:pt>
                <c:pt idx="3">
                  <c:v>1.3663926961135795</c:v>
                </c:pt>
                <c:pt idx="4">
                  <c:v>4.7230017709272722</c:v>
                </c:pt>
                <c:pt idx="5">
                  <c:v>1.8362795406870156</c:v>
                </c:pt>
                <c:pt idx="6">
                  <c:v>9.6107710215684247E-2</c:v>
                </c:pt>
                <c:pt idx="7">
                  <c:v>6.2446637236394222</c:v>
                </c:pt>
                <c:pt idx="8">
                  <c:v>6.0133444311483082</c:v>
                </c:pt>
                <c:pt idx="9">
                  <c:v>1.5811471924826288</c:v>
                </c:pt>
                <c:pt idx="10">
                  <c:v>1.9209583887491162</c:v>
                </c:pt>
                <c:pt idx="11">
                  <c:v>3.7084809485937384</c:v>
                </c:pt>
                <c:pt idx="12">
                  <c:v>1.7734679407944685</c:v>
                </c:pt>
                <c:pt idx="13">
                  <c:v>8.4353862686841641</c:v>
                </c:pt>
                <c:pt idx="14">
                  <c:v>0.22798919948287077</c:v>
                </c:pt>
                <c:pt idx="15">
                  <c:v>1.4013190054750739</c:v>
                </c:pt>
                <c:pt idx="16">
                  <c:v>3.283192554751909</c:v>
                </c:pt>
                <c:pt idx="17">
                  <c:v>0.38910347580750626</c:v>
                </c:pt>
                <c:pt idx="18">
                  <c:v>3.2048294623213063</c:v>
                </c:pt>
                <c:pt idx="19">
                  <c:v>13.804780996958208</c:v>
                </c:pt>
                <c:pt idx="20">
                  <c:v>1.4957268164048882</c:v>
                </c:pt>
                <c:pt idx="21">
                  <c:v>8.2488560885790854</c:v>
                </c:pt>
                <c:pt idx="22">
                  <c:v>6.9891884569711431</c:v>
                </c:pt>
                <c:pt idx="23">
                  <c:v>0.40905484553522342</c:v>
                </c:pt>
                <c:pt idx="24">
                  <c:v>1.4309318309367409</c:v>
                </c:pt>
                <c:pt idx="25">
                  <c:v>1.6948306873027039</c:v>
                </c:pt>
                <c:pt idx="26">
                  <c:v>5.6308903771229772</c:v>
                </c:pt>
                <c:pt idx="27">
                  <c:v>1.9821320950876453</c:v>
                </c:pt>
              </c:numCache>
            </c:numRef>
          </c:val>
          <c:extLst>
            <c:ext xmlns:c16="http://schemas.microsoft.com/office/drawing/2014/chart" uri="{C3380CC4-5D6E-409C-BE32-E72D297353CC}">
              <c16:uniqueId val="{0000000A-5507-4FC1-B849-C2A59C4AAADA}"/>
            </c:ext>
          </c:extLst>
        </c:ser>
        <c:dLbls>
          <c:showLegendKey val="0"/>
          <c:showVal val="0"/>
          <c:showCatName val="0"/>
          <c:showSerName val="0"/>
          <c:showPercent val="0"/>
          <c:showBubbleSize val="0"/>
        </c:dLbls>
        <c:gapWidth val="50"/>
        <c:overlap val="100"/>
        <c:axId val="219206528"/>
        <c:axId val="219206920"/>
      </c:barChart>
      <c:catAx>
        <c:axId val="219206528"/>
        <c:scaling>
          <c:orientation val="minMax"/>
        </c:scaling>
        <c:delete val="0"/>
        <c:axPos val="b"/>
        <c:numFmt formatCode="General" sourceLinked="1"/>
        <c:majorTickMark val="out"/>
        <c:minorTickMark val="none"/>
        <c:tickLblPos val="nextTo"/>
        <c:txPr>
          <a:bodyPr rot="-5400000" vert="horz"/>
          <a:lstStyle/>
          <a:p>
            <a:pPr>
              <a:defRPr/>
            </a:pPr>
            <a:endParaRPr lang="sk-SK"/>
          </a:p>
        </c:txPr>
        <c:crossAx val="219206920"/>
        <c:crosses val="autoZero"/>
        <c:auto val="1"/>
        <c:lblAlgn val="ctr"/>
        <c:lblOffset val="100"/>
        <c:noMultiLvlLbl val="0"/>
      </c:catAx>
      <c:valAx>
        <c:axId val="219206920"/>
        <c:scaling>
          <c:orientation val="minMax"/>
        </c:scaling>
        <c:delete val="0"/>
        <c:axPos val="l"/>
        <c:majorGridlines/>
        <c:numFmt formatCode="0%" sourceLinked="1"/>
        <c:majorTickMark val="out"/>
        <c:minorTickMark val="none"/>
        <c:tickLblPos val="nextTo"/>
        <c:crossAx val="219206528"/>
        <c:crosses val="autoZero"/>
        <c:crossBetween val="between"/>
        <c:majorUnit val="0.1"/>
      </c:valAx>
    </c:plotArea>
    <c:legend>
      <c:legendPos val="b"/>
      <c:layout>
        <c:manualLayout>
          <c:xMode val="edge"/>
          <c:yMode val="edge"/>
          <c:x val="5.5543937888033355E-3"/>
          <c:y val="0.89614067757000682"/>
          <c:w val="0.99118429570339417"/>
          <c:h val="0.10385926723898582"/>
        </c:manualLayout>
      </c:layout>
      <c:overlay val="0"/>
    </c:legend>
    <c:plotVisOnly val="1"/>
    <c:dispBlanksAs val="gap"/>
    <c:showDLblsOverMax val="0"/>
  </c:chart>
  <c:spPr>
    <a:ln>
      <a:noFill/>
    </a:ln>
  </c:spPr>
  <c:txPr>
    <a:bodyPr/>
    <a:lstStyle/>
    <a:p>
      <a:pPr>
        <a:defRPr sz="1050" baseline="0">
          <a:latin typeface="Arial Narrow" panose="020B0606020202030204" pitchFamily="34" charset="0"/>
        </a:defRPr>
      </a:pPr>
      <a:endParaRPr lang="sk-SK"/>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layout/>
      <c:overlay val="0"/>
    </c:title>
    <c:autoTitleDeleted val="0"/>
    <c:plotArea>
      <c:layout>
        <c:manualLayout>
          <c:layoutTarget val="inner"/>
          <c:xMode val="edge"/>
          <c:yMode val="edge"/>
          <c:x val="0"/>
          <c:y val="5.9661615741730671E-2"/>
          <c:w val="1"/>
          <c:h val="0.764376153813486"/>
        </c:manualLayout>
      </c:layout>
      <c:ofPieChart>
        <c:ofPieType val="pie"/>
        <c:varyColors val="1"/>
        <c:ser>
          <c:idx val="0"/>
          <c:order val="0"/>
          <c:tx>
            <c:strRef>
              <c:f>'K3.4.10 ESSPROS príjmy'!$M$37</c:f>
              <c:strCache>
                <c:ptCount val="1"/>
              </c:strCache>
            </c:strRef>
          </c:tx>
          <c:dPt>
            <c:idx val="0"/>
            <c:bubble3D val="0"/>
            <c:spPr>
              <a:solidFill>
                <a:sysClr val="window" lastClr="FFFFFF">
                  <a:lumMod val="50000"/>
                </a:sysClr>
              </a:solidFill>
            </c:spPr>
            <c:extLst>
              <c:ext xmlns:c16="http://schemas.microsoft.com/office/drawing/2014/chart" uri="{C3380CC4-5D6E-409C-BE32-E72D297353CC}">
                <c16:uniqueId val="{00000001-79B2-41A1-8038-70B32F6EEE96}"/>
              </c:ext>
            </c:extLst>
          </c:dPt>
          <c:dPt>
            <c:idx val="1"/>
            <c:bubble3D val="0"/>
            <c:explosion val="6"/>
            <c:spPr>
              <a:solidFill>
                <a:srgbClr val="B7194B"/>
              </a:solidFill>
            </c:spPr>
            <c:extLst>
              <c:ext xmlns:c16="http://schemas.microsoft.com/office/drawing/2014/chart" uri="{C3380CC4-5D6E-409C-BE32-E72D297353CC}">
                <c16:uniqueId val="{00000003-79B2-41A1-8038-70B32F6EEE96}"/>
              </c:ext>
            </c:extLst>
          </c:dPt>
          <c:dPt>
            <c:idx val="2"/>
            <c:bubble3D val="0"/>
            <c:spPr>
              <a:pattFill prst="wdUpDiag">
                <a:fgClr>
                  <a:sysClr val="window" lastClr="FFFFFF">
                    <a:lumMod val="50000"/>
                  </a:sysClr>
                </a:fgClr>
                <a:bgClr>
                  <a:sysClr val="window" lastClr="FFFFFF"/>
                </a:bgClr>
              </a:pattFill>
              <a:ln>
                <a:solidFill>
                  <a:sysClr val="windowText" lastClr="000000">
                    <a:lumMod val="50000"/>
                    <a:lumOff val="50000"/>
                  </a:sysClr>
                </a:solidFill>
              </a:ln>
            </c:spPr>
            <c:extLst>
              <c:ext xmlns:c16="http://schemas.microsoft.com/office/drawing/2014/chart" uri="{C3380CC4-5D6E-409C-BE32-E72D297353CC}">
                <c16:uniqueId val="{00000005-79B2-41A1-8038-70B32F6EEE96}"/>
              </c:ext>
            </c:extLst>
          </c:dPt>
          <c:dPt>
            <c:idx val="3"/>
            <c:bubble3D val="0"/>
            <c:spPr>
              <a:solidFill>
                <a:srgbClr val="B7194A"/>
              </a:solidFill>
              <a:ln>
                <a:solidFill>
                  <a:srgbClr val="B7194A"/>
                </a:solidFill>
              </a:ln>
            </c:spPr>
            <c:extLst>
              <c:ext xmlns:c16="http://schemas.microsoft.com/office/drawing/2014/chart" uri="{C3380CC4-5D6E-409C-BE32-E72D297353CC}">
                <c16:uniqueId val="{00000007-79B2-41A1-8038-70B32F6EEE96}"/>
              </c:ext>
            </c:extLst>
          </c:dPt>
          <c:dPt>
            <c:idx val="4"/>
            <c:bubble3D val="0"/>
            <c:spPr>
              <a:pattFill prst="lgConfetti">
                <a:fgClr>
                  <a:srgbClr val="E85E89"/>
                </a:fgClr>
                <a:bgClr>
                  <a:sysClr val="window" lastClr="FFFFFF"/>
                </a:bgClr>
              </a:pattFill>
              <a:ln>
                <a:solidFill>
                  <a:srgbClr val="B7194A"/>
                </a:solidFill>
              </a:ln>
            </c:spPr>
            <c:extLst>
              <c:ext xmlns:c16="http://schemas.microsoft.com/office/drawing/2014/chart" uri="{C3380CC4-5D6E-409C-BE32-E72D297353CC}">
                <c16:uniqueId val="{00000009-79B2-41A1-8038-70B32F6EEE96}"/>
              </c:ext>
            </c:extLst>
          </c:dPt>
          <c:dPt>
            <c:idx val="5"/>
            <c:bubble3D val="0"/>
            <c:explosion val="36"/>
            <c:spPr>
              <a:solidFill>
                <a:srgbClr val="B7194B"/>
              </a:solidFill>
            </c:spPr>
            <c:extLst>
              <c:ext xmlns:c16="http://schemas.microsoft.com/office/drawing/2014/chart" uri="{C3380CC4-5D6E-409C-BE32-E72D297353CC}">
                <c16:uniqueId val="{0000000B-79B2-41A1-8038-70B32F6EEE96}"/>
              </c:ext>
            </c:extLst>
          </c:dPt>
          <c:dPt>
            <c:idx val="6"/>
            <c:bubble3D val="0"/>
            <c:spPr>
              <a:pattFill prst="solidDmnd">
                <a:fgClr>
                  <a:srgbClr val="E85E89"/>
                </a:fgClr>
                <a:bgClr>
                  <a:sysClr val="window" lastClr="FFFFFF"/>
                </a:bgClr>
              </a:pattFill>
              <a:ln>
                <a:solidFill>
                  <a:srgbClr val="B7194A"/>
                </a:solidFill>
              </a:ln>
            </c:spPr>
            <c:extLst>
              <c:ext xmlns:c16="http://schemas.microsoft.com/office/drawing/2014/chart" uri="{C3380CC4-5D6E-409C-BE32-E72D297353CC}">
                <c16:uniqueId val="{0000000D-79B2-41A1-8038-70B32F6EEE96}"/>
              </c:ext>
            </c:extLst>
          </c:dPt>
          <c:dLbls>
            <c:dLbl>
              <c:idx val="0"/>
              <c:layout>
                <c:manualLayout>
                  <c:x val="3.3166409829393182E-4"/>
                  <c:y val="0.41604644974778432"/>
                </c:manualLayout>
              </c:layout>
              <c:numFmt formatCode="0.0%" sourceLinked="0"/>
              <c:spPr>
                <a:solidFill>
                  <a:sysClr val="window" lastClr="FFFFFF"/>
                </a:solidFill>
                <a:ln>
                  <a:noFill/>
                </a:ln>
                <a:effectLst/>
              </c:spPr>
              <c:txPr>
                <a:bodyPr/>
                <a:lstStyle/>
                <a:p>
                  <a:pPr>
                    <a:defRPr>
                      <a:solidFill>
                        <a:sysClr val="windowText" lastClr="000000"/>
                      </a:solidFill>
                    </a:defRPr>
                  </a:pPr>
                  <a:endParaRPr lang="sk-SK"/>
                </a:p>
              </c:txPr>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79B2-41A1-8038-70B32F6EEE96}"/>
                </c:ext>
              </c:extLst>
            </c:dLbl>
            <c:dLbl>
              <c:idx val="1"/>
              <c:layout>
                <c:manualLayout>
                  <c:x val="1.5449233905387224E-3"/>
                  <c:y val="-3.1767048597295369E-3"/>
                </c:manualLayout>
              </c:layou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3-79B2-41A1-8038-70B32F6EEE96}"/>
                </c:ext>
              </c:extLst>
            </c:dLbl>
            <c:dLbl>
              <c:idx val="2"/>
              <c:layout>
                <c:manualLayout>
                  <c:x val="8.3294524516699678E-2"/>
                  <c:y val="0.21400571552387951"/>
                </c:manualLayout>
              </c:layout>
              <c:numFmt formatCode="0.0%" sourceLinked="0"/>
              <c:spPr>
                <a:solidFill>
                  <a:sysClr val="window" lastClr="FFFFFF"/>
                </a:solidFill>
                <a:ln>
                  <a:solidFill>
                    <a:sysClr val="windowText" lastClr="000000">
                      <a:lumMod val="75000"/>
                      <a:lumOff val="25000"/>
                    </a:sysClr>
                  </a:solidFill>
                </a:ln>
                <a:effectLst/>
              </c:spPr>
              <c:txPr>
                <a:bodyPr wrap="square" lIns="38100" tIns="19050" rIns="38100" bIns="19050" anchor="ctr">
                  <a:spAutoFit/>
                </a:bodyPr>
                <a:lstStyle/>
                <a:p>
                  <a:pPr>
                    <a:defRPr>
                      <a:solidFill>
                        <a:sysClr val="windowText" lastClr="000000"/>
                      </a:solidFill>
                    </a:defRPr>
                  </a:pPr>
                  <a:endParaRPr lang="sk-SK"/>
                </a:p>
              </c:txPr>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79B2-41A1-8038-70B32F6EEE96}"/>
                </c:ext>
              </c:extLst>
            </c:dLbl>
            <c:dLbl>
              <c:idx val="3"/>
              <c:layout>
                <c:manualLayout>
                  <c:x val="5.3278467696944729E-3"/>
                  <c:y val="5.1803904878663341E-2"/>
                </c:manualLayout>
              </c:layou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7-79B2-41A1-8038-70B32F6EEE96}"/>
                </c:ext>
              </c:extLst>
            </c:dLbl>
            <c:dLbl>
              <c:idx val="4"/>
              <c:layout>
                <c:manualLayout>
                  <c:x val="4.5536718309054813E-2"/>
                  <c:y val="0.10421800754494247"/>
                </c:manualLayout>
              </c:layou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9-79B2-41A1-8038-70B32F6EEE96}"/>
                </c:ext>
              </c:extLst>
            </c:dLbl>
            <c:dLbl>
              <c:idx val="5"/>
              <c:layout>
                <c:manualLayout>
                  <c:x val="-3.6145703004417523E-2"/>
                  <c:y val="1.9865832920970005E-2"/>
                </c:manualLayout>
              </c:layout>
              <c:showLegendKey val="0"/>
              <c:showVal val="0"/>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B-79B2-41A1-8038-70B32F6EEE96}"/>
                </c:ext>
              </c:extLst>
            </c:dLbl>
            <c:dLbl>
              <c:idx val="6"/>
              <c:layout>
                <c:manualLayout>
                  <c:x val="-0.20228873925366045"/>
                  <c:y val="-0.11944936736109792"/>
                </c:manualLayout>
              </c:layout>
              <c:tx>
                <c:rich>
                  <a:bodyPr wrap="square" lIns="38100" tIns="19050" rIns="38100" bIns="19050" anchor="ctr">
                    <a:spAutoFit/>
                  </a:bodyPr>
                  <a:lstStyle/>
                  <a:p>
                    <a:pPr>
                      <a:defRPr>
                        <a:solidFill>
                          <a:sysClr val="windowText" lastClr="000000"/>
                        </a:solidFill>
                      </a:defRPr>
                    </a:pPr>
                    <a:r>
                      <a:rPr lang="en-US" baseline="0"/>
                      <a:t>Sociálne príspevky </a:t>
                    </a:r>
                    <a:fld id="{759E9074-E5BD-4868-8356-D2DD11AC3317}" type="PERCENTAGE">
                      <a:rPr lang="en-US" baseline="0"/>
                      <a:pPr>
                        <a:defRPr>
                          <a:solidFill>
                            <a:sysClr val="windowText" lastClr="000000"/>
                          </a:solidFill>
                        </a:defRPr>
                      </a:pPr>
                      <a:t>[PERCENTO]</a:t>
                    </a:fld>
                    <a:endParaRPr lang="en-US" baseline="0"/>
                  </a:p>
                </c:rich>
              </c:tx>
              <c:numFmt formatCode="0.0%" sourceLinked="0"/>
              <c:spPr>
                <a:solidFill>
                  <a:sysClr val="window" lastClr="FFFFFF"/>
                </a:solidFill>
                <a:ln>
                  <a:solidFill>
                    <a:srgbClr val="B7194A"/>
                  </a:solidFill>
                </a:ln>
                <a:effectLst/>
              </c:spPr>
              <c:showLegendKey val="0"/>
              <c:showVal val="0"/>
              <c:showCatName val="1"/>
              <c:showSerName val="0"/>
              <c:showPercent val="1"/>
              <c:showBubbleSize val="0"/>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D-79B2-41A1-8038-70B32F6EEE96}"/>
                </c:ext>
              </c:extLst>
            </c:dLbl>
            <c:numFmt formatCode="0.0%" sourceLinked="0"/>
            <c:spPr>
              <a:noFill/>
              <a:ln>
                <a:noFill/>
              </a:ln>
              <a:effectLst/>
            </c:spPr>
            <c:txPr>
              <a:bodyPr wrap="square" lIns="38100" tIns="19050" rIns="38100" bIns="19050" anchor="ctr">
                <a:spAutoFit/>
              </a:bodyPr>
              <a:lstStyle/>
              <a:p>
                <a:pPr>
                  <a:defRPr>
                    <a:solidFill>
                      <a:sysClr val="windowText" lastClr="000000"/>
                    </a:solidFill>
                  </a:defRPr>
                </a:pPr>
                <a:endParaRPr lang="sk-SK"/>
              </a:p>
            </c:txPr>
            <c:showLegendKey val="0"/>
            <c:showVal val="0"/>
            <c:showCatName val="1"/>
            <c:showSerName val="0"/>
            <c:showPercent val="1"/>
            <c:showBubbleSize val="0"/>
            <c:showLeaderLines val="1"/>
            <c:extLst>
              <c:ext xmlns:c15="http://schemas.microsoft.com/office/drawing/2012/chart" uri="{CE6537A1-D6FC-4f65-9D91-7224C49458BB}"/>
            </c:extLst>
          </c:dLbls>
          <c:cat>
            <c:strRef>
              <c:f>'K3.4.10 ESSPROS príjmy'!$L$38:$L$43</c:f>
              <c:strCache>
                <c:ptCount val="6"/>
                <c:pt idx="0">
                  <c:v>Príspevky verejnej správy</c:v>
                </c:pt>
                <c:pt idx="1">
                  <c:v>Iné príjmy</c:v>
                </c:pt>
                <c:pt idx="2">
                  <c:v>Zamestnávatelia</c:v>
                </c:pt>
                <c:pt idx="3">
                  <c:v>Zamestnanci</c:v>
                </c:pt>
                <c:pt idx="4">
                  <c:v>SZČO</c:v>
                </c:pt>
                <c:pt idx="5">
                  <c:v>Dobrovoľní platitelia</c:v>
                </c:pt>
              </c:strCache>
            </c:strRef>
          </c:cat>
          <c:val>
            <c:numRef>
              <c:f>'K3.4.10 ESSPROS príjmy'!$M$38:$M$43</c:f>
              <c:numCache>
                <c:formatCode>0.0%</c:formatCode>
                <c:ptCount val="6"/>
                <c:pt idx="0">
                  <c:v>0.27800000000000002</c:v>
                </c:pt>
                <c:pt idx="1">
                  <c:v>1.7000000000000001E-2</c:v>
                </c:pt>
                <c:pt idx="2">
                  <c:v>0.48799999999999999</c:v>
                </c:pt>
                <c:pt idx="3">
                  <c:v>0.17699999999999999</c:v>
                </c:pt>
                <c:pt idx="4">
                  <c:v>3.5999999999999997E-2</c:v>
                </c:pt>
                <c:pt idx="5">
                  <c:v>4.8999999999999998E-3</c:v>
                </c:pt>
              </c:numCache>
            </c:numRef>
          </c:val>
          <c:extLst>
            <c:ext xmlns:c16="http://schemas.microsoft.com/office/drawing/2014/chart" uri="{C3380CC4-5D6E-409C-BE32-E72D297353CC}">
              <c16:uniqueId val="{0000000E-79B2-41A1-8038-70B32F6EEE96}"/>
            </c:ext>
          </c:extLst>
        </c:ser>
        <c:dLbls>
          <c:showLegendKey val="0"/>
          <c:showVal val="0"/>
          <c:showCatName val="0"/>
          <c:showSerName val="0"/>
          <c:showPercent val="0"/>
          <c:showBubbleSize val="0"/>
          <c:showLeaderLines val="1"/>
        </c:dLbls>
        <c:gapWidth val="74"/>
        <c:splitType val="pos"/>
        <c:splitPos val="4"/>
        <c:secondPieSize val="87"/>
        <c:serLines/>
      </c:ofPieChart>
      <c:spPr>
        <a:noFill/>
        <a:ln w="25400">
          <a:noFill/>
        </a:ln>
      </c:spPr>
    </c:plotArea>
    <c:plotVisOnly val="1"/>
    <c:dispBlanksAs val="zero"/>
    <c:showDLblsOverMax val="0"/>
  </c:chart>
  <c:spPr>
    <a:ln>
      <a:noFill/>
    </a:ln>
  </c:spPr>
  <c:txPr>
    <a:bodyPr/>
    <a:lstStyle/>
    <a:p>
      <a:pPr>
        <a:defRPr sz="1100" baseline="0">
          <a:latin typeface="Arial Narrow" panose="020B0606020202030204" pitchFamily="34" charset="0"/>
        </a:defRPr>
      </a:pPr>
      <a:endParaRPr lang="sk-SK"/>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201388888888882E-2"/>
          <c:y val="6.100463375443891E-2"/>
          <c:w val="0.84854466134465134"/>
          <c:h val="0.76731680906044553"/>
        </c:manualLayout>
      </c:layout>
      <c:barChart>
        <c:barDir val="col"/>
        <c:grouping val="clustered"/>
        <c:varyColors val="0"/>
        <c:ser>
          <c:idx val="0"/>
          <c:order val="0"/>
          <c:tx>
            <c:strRef>
              <c:f>'K3.4.10 ESSPROS výdavky'!$M$3</c:f>
              <c:strCache>
                <c:ptCount val="1"/>
                <c:pt idx="0">
                  <c:v>v PPS na obyvateľa</c:v>
                </c:pt>
              </c:strCache>
            </c:strRef>
          </c:tx>
          <c:spPr>
            <a:solidFill>
              <a:srgbClr val="B7194A"/>
            </a:solidFill>
          </c:spPr>
          <c:invertIfNegative val="0"/>
          <c:dPt>
            <c:idx val="0"/>
            <c:invertIfNegative val="0"/>
            <c:bubble3D val="0"/>
            <c:spPr>
              <a:pattFill prst="pct80">
                <a:fgClr>
                  <a:schemeClr val="bg1">
                    <a:lumMod val="65000"/>
                  </a:schemeClr>
                </a:fgClr>
                <a:bgClr>
                  <a:schemeClr val="bg1"/>
                </a:bgClr>
              </a:pattFill>
            </c:spPr>
            <c:extLst>
              <c:ext xmlns:c16="http://schemas.microsoft.com/office/drawing/2014/chart" uri="{C3380CC4-5D6E-409C-BE32-E72D297353CC}">
                <c16:uniqueId val="{00000001-3107-4F53-8C69-4D2DFAEB5F37}"/>
              </c:ext>
            </c:extLst>
          </c:dPt>
          <c:dPt>
            <c:idx val="25"/>
            <c:invertIfNegative val="0"/>
            <c:bubble3D val="0"/>
            <c:spPr>
              <a:pattFill prst="wdUpDiag">
                <a:fgClr>
                  <a:srgbClr val="B7194A"/>
                </a:fgClr>
                <a:bgClr>
                  <a:schemeClr val="bg1"/>
                </a:bgClr>
              </a:pattFill>
              <a:ln>
                <a:solidFill>
                  <a:srgbClr val="B7194A"/>
                </a:solidFill>
              </a:ln>
            </c:spPr>
            <c:extLst>
              <c:ext xmlns:c16="http://schemas.microsoft.com/office/drawing/2014/chart" uri="{C3380CC4-5D6E-409C-BE32-E72D297353CC}">
                <c16:uniqueId val="{0000000C-3107-4F53-8C69-4D2DFAEB5F37}"/>
              </c:ext>
            </c:extLst>
          </c:dPt>
          <c:cat>
            <c:strRef>
              <c:f>'K3.4.10 ESSPROS výdavky'!$L$4:$L$31</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f>'K3.4.10 ESSPROS výdavky'!$M$4:$M$31</c:f>
              <c:numCache>
                <c:formatCode>#,##0.00</c:formatCode>
                <c:ptCount val="28"/>
                <c:pt idx="0">
                  <c:v>10702.31</c:v>
                </c:pt>
                <c:pt idx="1">
                  <c:v>12359.67</c:v>
                </c:pt>
                <c:pt idx="2">
                  <c:v>5060.21</c:v>
                </c:pt>
                <c:pt idx="3">
                  <c:v>7216.18</c:v>
                </c:pt>
                <c:pt idx="4">
                  <c:v>12769.85</c:v>
                </c:pt>
                <c:pt idx="5">
                  <c:v>13900.49</c:v>
                </c:pt>
                <c:pt idx="6">
                  <c:v>4978.05</c:v>
                </c:pt>
                <c:pt idx="7">
                  <c:v>8811.1299999999992</c:v>
                </c:pt>
                <c:pt idx="8">
                  <c:v>6139.55</c:v>
                </c:pt>
                <c:pt idx="9">
                  <c:v>8662.1299999999992</c:v>
                </c:pt>
                <c:pt idx="10">
                  <c:v>12811.55</c:v>
                </c:pt>
                <c:pt idx="11">
                  <c:v>5781.64</c:v>
                </c:pt>
                <c:pt idx="12">
                  <c:v>10615.6</c:v>
                </c:pt>
                <c:pt idx="13">
                  <c:v>6845.79</c:v>
                </c:pt>
                <c:pt idx="14">
                  <c:v>4878.3999999999996</c:v>
                </c:pt>
                <c:pt idx="15">
                  <c:v>5630.74</c:v>
                </c:pt>
                <c:pt idx="16">
                  <c:v>18396.240000000002</c:v>
                </c:pt>
                <c:pt idx="17">
                  <c:v>5055.1499999999996</c:v>
                </c:pt>
                <c:pt idx="18">
                  <c:v>5474.88</c:v>
                </c:pt>
                <c:pt idx="19">
                  <c:v>13381.4</c:v>
                </c:pt>
                <c:pt idx="20">
                  <c:v>13569.73</c:v>
                </c:pt>
                <c:pt idx="21">
                  <c:v>7060.93</c:v>
                </c:pt>
                <c:pt idx="22">
                  <c:v>7061.26</c:v>
                </c:pt>
                <c:pt idx="23">
                  <c:v>5124.8500000000004</c:v>
                </c:pt>
                <c:pt idx="24">
                  <c:v>7770.38</c:v>
                </c:pt>
                <c:pt idx="25">
                  <c:v>5638.87</c:v>
                </c:pt>
                <c:pt idx="26">
                  <c:v>12121.98</c:v>
                </c:pt>
                <c:pt idx="27">
                  <c:v>11386.53</c:v>
                </c:pt>
              </c:numCache>
            </c:numRef>
          </c:val>
          <c:extLst>
            <c:ext xmlns:c16="http://schemas.microsoft.com/office/drawing/2014/chart" uri="{C3380CC4-5D6E-409C-BE32-E72D297353CC}">
              <c16:uniqueId val="{0000000D-3107-4F53-8C69-4D2DFAEB5F37}"/>
            </c:ext>
          </c:extLst>
        </c:ser>
        <c:dLbls>
          <c:showLegendKey val="0"/>
          <c:showVal val="0"/>
          <c:showCatName val="0"/>
          <c:showSerName val="0"/>
          <c:showPercent val="0"/>
          <c:showBubbleSize val="0"/>
        </c:dLbls>
        <c:gapWidth val="42"/>
        <c:axId val="-1432966192"/>
        <c:axId val="-1432972176"/>
      </c:barChart>
      <c:lineChart>
        <c:grouping val="standard"/>
        <c:varyColors val="0"/>
        <c:ser>
          <c:idx val="1"/>
          <c:order val="1"/>
          <c:tx>
            <c:strRef>
              <c:f>'K3.4.10 ESSPROS výdavky'!$N$3</c:f>
              <c:strCache>
                <c:ptCount val="1"/>
                <c:pt idx="0">
                  <c:v>% z HDP</c:v>
                </c:pt>
              </c:strCache>
            </c:strRef>
          </c:tx>
          <c:spPr>
            <a:ln w="19050">
              <a:noFill/>
            </a:ln>
          </c:spPr>
          <c:marker>
            <c:symbol val="triangle"/>
            <c:size val="7"/>
            <c:spPr>
              <a:solidFill>
                <a:schemeClr val="accent2">
                  <a:lumMod val="40000"/>
                  <a:lumOff val="60000"/>
                </a:schemeClr>
              </a:solidFill>
              <a:ln w="15875">
                <a:solidFill>
                  <a:schemeClr val="tx2"/>
                </a:solidFill>
              </a:ln>
            </c:spPr>
          </c:marker>
          <c:dLbls>
            <c:spPr>
              <a:noFill/>
              <a:ln>
                <a:noFill/>
              </a:ln>
              <a:effectLst/>
            </c:spPr>
            <c:txPr>
              <a:bodyPr rot="-5400000" vert="horz"/>
              <a:lstStyle/>
              <a:p>
                <a:pPr>
                  <a:defRPr/>
                </a:pPr>
                <a:endParaRPr lang="sk-SK"/>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ext>
            </c:extLst>
          </c:dLbls>
          <c:cat>
            <c:strRef>
              <c:f>'K3.4.10 ESSPROS výdavky'!$L$4:$L$31</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f>'K3.4.10 ESSPROS výdavky'!$N$4:$N$31</c:f>
              <c:numCache>
                <c:formatCode>#\ ##0.0</c:formatCode>
                <c:ptCount val="28"/>
                <c:pt idx="0">
                  <c:v>27.82</c:v>
                </c:pt>
                <c:pt idx="1">
                  <c:v>28.92</c:v>
                </c:pt>
                <c:pt idx="2">
                  <c:v>19.36</c:v>
                </c:pt>
                <c:pt idx="3">
                  <c:v>20.68</c:v>
                </c:pt>
                <c:pt idx="4">
                  <c:v>29.28</c:v>
                </c:pt>
                <c:pt idx="5">
                  <c:v>29.91</c:v>
                </c:pt>
                <c:pt idx="6">
                  <c:v>17.260000000000002</c:v>
                </c:pt>
                <c:pt idx="7">
                  <c:v>12.59</c:v>
                </c:pt>
                <c:pt idx="8">
                  <c:v>23.57</c:v>
                </c:pt>
                <c:pt idx="9">
                  <c:v>25.47</c:v>
                </c:pt>
                <c:pt idx="10">
                  <c:v>33.799999999999997</c:v>
                </c:pt>
                <c:pt idx="11">
                  <c:v>20.239999999999998</c:v>
                </c:pt>
                <c:pt idx="12">
                  <c:v>28.76</c:v>
                </c:pt>
                <c:pt idx="13">
                  <c:v>19.21</c:v>
                </c:pt>
                <c:pt idx="14">
                  <c:v>17.93</c:v>
                </c:pt>
                <c:pt idx="15">
                  <c:v>16.95</c:v>
                </c:pt>
                <c:pt idx="16">
                  <c:v>22.52</c:v>
                </c:pt>
                <c:pt idx="17">
                  <c:v>16.79</c:v>
                </c:pt>
                <c:pt idx="18">
                  <c:v>13.23</c:v>
                </c:pt>
                <c:pt idx="19">
                  <c:v>27.59</c:v>
                </c:pt>
                <c:pt idx="20">
                  <c:v>30.58</c:v>
                </c:pt>
                <c:pt idx="21">
                  <c:v>22.5</c:v>
                </c:pt>
                <c:pt idx="22">
                  <c:v>23.39</c:v>
                </c:pt>
                <c:pt idx="23">
                  <c:v>16.62</c:v>
                </c:pt>
                <c:pt idx="24">
                  <c:v>23.12</c:v>
                </c:pt>
                <c:pt idx="25">
                  <c:v>19.899999999999999</c:v>
                </c:pt>
                <c:pt idx="26">
                  <c:v>31.75</c:v>
                </c:pt>
                <c:pt idx="27">
                  <c:v>27.75</c:v>
                </c:pt>
              </c:numCache>
            </c:numRef>
          </c:val>
          <c:smooth val="0"/>
          <c:extLst>
            <c:ext xmlns:c16="http://schemas.microsoft.com/office/drawing/2014/chart" uri="{C3380CC4-5D6E-409C-BE32-E72D297353CC}">
              <c16:uniqueId val="{00000011-3107-4F53-8C69-4D2DFAEB5F37}"/>
            </c:ext>
          </c:extLst>
        </c:ser>
        <c:dLbls>
          <c:showLegendKey val="0"/>
          <c:showVal val="0"/>
          <c:showCatName val="0"/>
          <c:showSerName val="0"/>
          <c:showPercent val="0"/>
          <c:showBubbleSize val="0"/>
        </c:dLbls>
        <c:marker val="1"/>
        <c:smooth val="0"/>
        <c:axId val="-1432973264"/>
        <c:axId val="-1432971088"/>
      </c:lineChart>
      <c:catAx>
        <c:axId val="-1432966192"/>
        <c:scaling>
          <c:orientation val="minMax"/>
        </c:scaling>
        <c:delete val="0"/>
        <c:axPos val="b"/>
        <c:numFmt formatCode="General" sourceLinked="1"/>
        <c:majorTickMark val="out"/>
        <c:minorTickMark val="none"/>
        <c:tickLblPos val="nextTo"/>
        <c:spPr>
          <a:ln>
            <a:solidFill>
              <a:srgbClr val="898989"/>
            </a:solidFill>
          </a:ln>
        </c:spPr>
        <c:txPr>
          <a:bodyPr rot="-5400000" vert="horz"/>
          <a:lstStyle/>
          <a:p>
            <a:pPr>
              <a:defRPr/>
            </a:pPr>
            <a:endParaRPr lang="sk-SK"/>
          </a:p>
        </c:txPr>
        <c:crossAx val="-1432972176"/>
        <c:crosses val="autoZero"/>
        <c:auto val="1"/>
        <c:lblAlgn val="ctr"/>
        <c:lblOffset val="100"/>
        <c:noMultiLvlLbl val="0"/>
      </c:catAx>
      <c:valAx>
        <c:axId val="-1432972176"/>
        <c:scaling>
          <c:orientation val="minMax"/>
          <c:max val="20000"/>
        </c:scaling>
        <c:delete val="0"/>
        <c:axPos val="l"/>
        <c:majorGridlines/>
        <c:numFmt formatCode="#,##0" sourceLinked="0"/>
        <c:majorTickMark val="out"/>
        <c:minorTickMark val="none"/>
        <c:tickLblPos val="nextTo"/>
        <c:crossAx val="-1432966192"/>
        <c:crosses val="autoZero"/>
        <c:crossBetween val="between"/>
      </c:valAx>
      <c:catAx>
        <c:axId val="-1432973264"/>
        <c:scaling>
          <c:orientation val="minMax"/>
        </c:scaling>
        <c:delete val="1"/>
        <c:axPos val="b"/>
        <c:numFmt formatCode="General" sourceLinked="1"/>
        <c:majorTickMark val="out"/>
        <c:minorTickMark val="none"/>
        <c:tickLblPos val="none"/>
        <c:crossAx val="-1432971088"/>
        <c:crosses val="autoZero"/>
        <c:auto val="1"/>
        <c:lblAlgn val="ctr"/>
        <c:lblOffset val="100"/>
        <c:noMultiLvlLbl val="0"/>
      </c:catAx>
      <c:valAx>
        <c:axId val="-1432971088"/>
        <c:scaling>
          <c:orientation val="minMax"/>
        </c:scaling>
        <c:delete val="0"/>
        <c:axPos val="r"/>
        <c:title>
          <c:tx>
            <c:rich>
              <a:bodyPr rot="-5400000" vert="horz"/>
              <a:lstStyle/>
              <a:p>
                <a:pPr>
                  <a:defRPr/>
                </a:pPr>
                <a:r>
                  <a:rPr lang="sk-SK"/>
                  <a:t>% HDP</a:t>
                </a:r>
              </a:p>
            </c:rich>
          </c:tx>
          <c:layout/>
          <c:overlay val="0"/>
        </c:title>
        <c:numFmt formatCode="#\ ##0.0" sourceLinked="1"/>
        <c:majorTickMark val="out"/>
        <c:minorTickMark val="none"/>
        <c:tickLblPos val="nextTo"/>
        <c:crossAx val="-1432973264"/>
        <c:crosses val="max"/>
        <c:crossBetween val="between"/>
      </c:valAx>
    </c:plotArea>
    <c:legend>
      <c:legendPos val="r"/>
      <c:layout>
        <c:manualLayout>
          <c:xMode val="edge"/>
          <c:yMode val="edge"/>
          <c:x val="0.44208090277777767"/>
          <c:y val="4.878472222222241E-4"/>
          <c:w val="0.3673309027777778"/>
          <c:h val="7.0723263888888888E-2"/>
        </c:manualLayout>
      </c:layout>
      <c:overlay val="1"/>
    </c:legend>
    <c:plotVisOnly val="1"/>
    <c:dispBlanksAs val="gap"/>
    <c:showDLblsOverMax val="0"/>
  </c:chart>
  <c:spPr>
    <a:ln>
      <a:noFill/>
    </a:ln>
  </c:spPr>
  <c:txPr>
    <a:bodyPr/>
    <a:lstStyle/>
    <a:p>
      <a:pPr>
        <a:defRPr baseline="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77515122865159E-2"/>
          <c:y val="3.2935550713137994E-2"/>
          <c:w val="0.91237876040999399"/>
          <c:h val="0.66485240464345252"/>
        </c:manualLayout>
      </c:layout>
      <c:barChart>
        <c:barDir val="col"/>
        <c:grouping val="percentStacked"/>
        <c:varyColors val="0"/>
        <c:ser>
          <c:idx val="0"/>
          <c:order val="0"/>
          <c:tx>
            <c:strRef>
              <c:f>'K3.4.10 ESSPROS výdavky'!$N$55</c:f>
              <c:strCache>
                <c:ptCount val="1"/>
                <c:pt idx="0">
                  <c:v>Choroba/zdravotná starostlivosť</c:v>
                </c:pt>
              </c:strCache>
            </c:strRef>
          </c:tx>
          <c:spPr>
            <a:pattFill prst="lgCheck">
              <a:fgClr>
                <a:schemeClr val="bg1">
                  <a:lumMod val="50000"/>
                </a:schemeClr>
              </a:fgClr>
              <a:bgClr>
                <a:schemeClr val="bg1"/>
              </a:bgClr>
            </a:pattFill>
            <a:ln>
              <a:solidFill>
                <a:schemeClr val="tx1">
                  <a:lumMod val="75000"/>
                  <a:lumOff val="25000"/>
                </a:schemeClr>
              </a:solidFill>
            </a:ln>
          </c:spPr>
          <c:invertIfNegative val="0"/>
          <c:cat>
            <c:strRef>
              <c:f>'K3.4.10 ESSPROS výdavky'!$M$56:$M$83</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f>'K3.4.10 ESSPROS výdavky'!$N$56:$N$83</c:f>
              <c:numCache>
                <c:formatCode>General</c:formatCode>
                <c:ptCount val="28"/>
                <c:pt idx="0">
                  <c:v>0.29620000000000002</c:v>
                </c:pt>
                <c:pt idx="1">
                  <c:v>0.28010000000000002</c:v>
                </c:pt>
                <c:pt idx="2">
                  <c:v>0.26469999999999999</c:v>
                </c:pt>
                <c:pt idx="3">
                  <c:v>0.3296</c:v>
                </c:pt>
                <c:pt idx="4">
                  <c:v>0.2223</c:v>
                </c:pt>
                <c:pt idx="5">
                  <c:v>0.33270000000000005</c:v>
                </c:pt>
                <c:pt idx="6">
                  <c:v>0.29270000000000002</c:v>
                </c:pt>
                <c:pt idx="7">
                  <c:v>0.42399999999999999</c:v>
                </c:pt>
                <c:pt idx="8">
                  <c:v>0.23079999999999998</c:v>
                </c:pt>
                <c:pt idx="9">
                  <c:v>0.28620000000000001</c:v>
                </c:pt>
                <c:pt idx="10">
                  <c:v>0.3009</c:v>
                </c:pt>
                <c:pt idx="11">
                  <c:v>0.35850000000000004</c:v>
                </c:pt>
                <c:pt idx="12">
                  <c:v>0.22089999999999999</c:v>
                </c:pt>
                <c:pt idx="13">
                  <c:v>0.3488</c:v>
                </c:pt>
                <c:pt idx="14">
                  <c:v>0.29649999999999999</c:v>
                </c:pt>
                <c:pt idx="15">
                  <c:v>0.31629999999999997</c:v>
                </c:pt>
                <c:pt idx="16">
                  <c:v>0.26629999999999998</c:v>
                </c:pt>
                <c:pt idx="17">
                  <c:v>0.30370000000000003</c:v>
                </c:pt>
                <c:pt idx="18">
                  <c:v>0.34700000000000003</c:v>
                </c:pt>
                <c:pt idx="19">
                  <c:v>0.36049999999999999</c:v>
                </c:pt>
                <c:pt idx="20">
                  <c:v>0.28070000000000001</c:v>
                </c:pt>
                <c:pt idx="21">
                  <c:v>0.27039999999999997</c:v>
                </c:pt>
                <c:pt idx="22">
                  <c:v>0.28190000000000004</c:v>
                </c:pt>
                <c:pt idx="23">
                  <c:v>0.26979999999999998</c:v>
                </c:pt>
                <c:pt idx="24">
                  <c:v>0.36930000000000002</c:v>
                </c:pt>
                <c:pt idx="25">
                  <c:v>0.30730000000000002</c:v>
                </c:pt>
                <c:pt idx="26">
                  <c:v>0.23280000000000001</c:v>
                </c:pt>
                <c:pt idx="27">
                  <c:v>0.28620000000000001</c:v>
                </c:pt>
              </c:numCache>
            </c:numRef>
          </c:val>
          <c:extLst>
            <c:ext xmlns:c16="http://schemas.microsoft.com/office/drawing/2014/chart" uri="{C3380CC4-5D6E-409C-BE32-E72D297353CC}">
              <c16:uniqueId val="{00000002-B92E-443A-BED8-5149018BCBA3}"/>
            </c:ext>
          </c:extLst>
        </c:ser>
        <c:ser>
          <c:idx val="1"/>
          <c:order val="1"/>
          <c:tx>
            <c:strRef>
              <c:f>'K3.4.10 ESSPROS výdavky'!$O$55</c:f>
              <c:strCache>
                <c:ptCount val="1"/>
                <c:pt idx="0">
                  <c:v>Zdravotné postihnutie</c:v>
                </c:pt>
              </c:strCache>
            </c:strRef>
          </c:tx>
          <c:spPr>
            <a:pattFill prst="wdUpDiag">
              <a:fgClr>
                <a:srgbClr val="B7194A"/>
              </a:fgClr>
              <a:bgClr>
                <a:schemeClr val="bg1"/>
              </a:bgClr>
            </a:pattFill>
            <a:ln>
              <a:solidFill>
                <a:srgbClr val="B7194A"/>
              </a:solidFill>
            </a:ln>
          </c:spPr>
          <c:invertIfNegative val="0"/>
          <c:cat>
            <c:strRef>
              <c:f>'K3.4.10 ESSPROS výdavky'!$M$56:$M$83</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f>'K3.4.10 ESSPROS výdavky'!$O$56:$O$83</c:f>
              <c:numCache>
                <c:formatCode>General</c:formatCode>
                <c:ptCount val="28"/>
                <c:pt idx="0">
                  <c:v>7.0599999999999996E-2</c:v>
                </c:pt>
                <c:pt idx="1">
                  <c:v>9.9199999999999997E-2</c:v>
                </c:pt>
                <c:pt idx="2">
                  <c:v>0.10490000000000001</c:v>
                </c:pt>
                <c:pt idx="3">
                  <c:v>5.8700000000000002E-2</c:v>
                </c:pt>
                <c:pt idx="4">
                  <c:v>0.18230000000000002</c:v>
                </c:pt>
                <c:pt idx="5">
                  <c:v>7.0900000000000005E-2</c:v>
                </c:pt>
                <c:pt idx="6">
                  <c:v>9.9600000000000008E-2</c:v>
                </c:pt>
                <c:pt idx="7">
                  <c:v>5.16E-2</c:v>
                </c:pt>
                <c:pt idx="8">
                  <c:v>3.7999999999999999E-2</c:v>
                </c:pt>
                <c:pt idx="9">
                  <c:v>6.3200000000000006E-2</c:v>
                </c:pt>
                <c:pt idx="10">
                  <c:v>6.5299999999999997E-2</c:v>
                </c:pt>
                <c:pt idx="11">
                  <c:v>9.1600000000000001E-2</c:v>
                </c:pt>
                <c:pt idx="12">
                  <c:v>5.5199999999999999E-2</c:v>
                </c:pt>
                <c:pt idx="13">
                  <c:v>3.1699999999999999E-2</c:v>
                </c:pt>
                <c:pt idx="14">
                  <c:v>9.4299999999999995E-2</c:v>
                </c:pt>
                <c:pt idx="15">
                  <c:v>7.4299999999999991E-2</c:v>
                </c:pt>
                <c:pt idx="16">
                  <c:v>0.10929999999999999</c:v>
                </c:pt>
                <c:pt idx="17">
                  <c:v>4.8899999999999999E-2</c:v>
                </c:pt>
                <c:pt idx="18">
                  <c:v>4.36E-2</c:v>
                </c:pt>
                <c:pt idx="19">
                  <c:v>9.1499999999999998E-2</c:v>
                </c:pt>
                <c:pt idx="20">
                  <c:v>5.2900000000000003E-2</c:v>
                </c:pt>
                <c:pt idx="21">
                  <c:v>4.3499999999999997E-2</c:v>
                </c:pt>
                <c:pt idx="22">
                  <c:v>6.6000000000000003E-2</c:v>
                </c:pt>
                <c:pt idx="23">
                  <c:v>6.13E-2</c:v>
                </c:pt>
                <c:pt idx="24">
                  <c:v>5.3600000000000002E-2</c:v>
                </c:pt>
                <c:pt idx="25">
                  <c:v>7.3200000000000001E-2</c:v>
                </c:pt>
                <c:pt idx="26">
                  <c:v>8.8100000000000012E-2</c:v>
                </c:pt>
                <c:pt idx="27">
                  <c:v>9.4299999999999995E-2</c:v>
                </c:pt>
              </c:numCache>
            </c:numRef>
          </c:val>
          <c:extLst>
            <c:ext xmlns:c16="http://schemas.microsoft.com/office/drawing/2014/chart" uri="{C3380CC4-5D6E-409C-BE32-E72D297353CC}">
              <c16:uniqueId val="{00000003-B92E-443A-BED8-5149018BCBA3}"/>
            </c:ext>
          </c:extLst>
        </c:ser>
        <c:ser>
          <c:idx val="2"/>
          <c:order val="2"/>
          <c:tx>
            <c:strRef>
              <c:f>'K3.4.10 ESSPROS výdavky'!$P$55</c:f>
              <c:strCache>
                <c:ptCount val="1"/>
                <c:pt idx="0">
                  <c:v>Staroba</c:v>
                </c:pt>
              </c:strCache>
            </c:strRef>
          </c:tx>
          <c:spPr>
            <a:solidFill>
              <a:srgbClr val="E02C64"/>
            </a:solidFill>
            <a:ln>
              <a:solidFill>
                <a:srgbClr val="B7194A"/>
              </a:solidFill>
            </a:ln>
          </c:spPr>
          <c:invertIfNegative val="0"/>
          <c:cat>
            <c:strRef>
              <c:f>'K3.4.10 ESSPROS výdavky'!$M$56:$M$83</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f>'K3.4.10 ESSPROS výdavky'!$P$56:$P$83</c:f>
              <c:numCache>
                <c:formatCode>General</c:formatCode>
                <c:ptCount val="28"/>
                <c:pt idx="0">
                  <c:v>0.41359999999999997</c:v>
                </c:pt>
                <c:pt idx="1">
                  <c:v>0.41969999999999996</c:v>
                </c:pt>
                <c:pt idx="2">
                  <c:v>0.44659999999999994</c:v>
                </c:pt>
                <c:pt idx="3">
                  <c:v>0.46579999999999999</c:v>
                </c:pt>
                <c:pt idx="4">
                  <c:v>0.38600000000000001</c:v>
                </c:pt>
                <c:pt idx="5">
                  <c:v>0.36080000000000001</c:v>
                </c:pt>
                <c:pt idx="6">
                  <c:v>0.41749999999999998</c:v>
                </c:pt>
                <c:pt idx="7">
                  <c:v>0.28660000000000002</c:v>
                </c:pt>
                <c:pt idx="8">
                  <c:v>0.52229999999999999</c:v>
                </c:pt>
                <c:pt idx="9">
                  <c:v>0.41590000000000005</c:v>
                </c:pt>
                <c:pt idx="10">
                  <c:v>0.40189999999999998</c:v>
                </c:pt>
                <c:pt idx="11">
                  <c:v>0.34310000000000002</c:v>
                </c:pt>
                <c:pt idx="12">
                  <c:v>0.50729999999999997</c:v>
                </c:pt>
                <c:pt idx="13">
                  <c:v>0.4143</c:v>
                </c:pt>
                <c:pt idx="14">
                  <c:v>0.45329999999999998</c:v>
                </c:pt>
                <c:pt idx="15">
                  <c:v>0.39079999999999998</c:v>
                </c:pt>
                <c:pt idx="16">
                  <c:v>0.34960000000000002</c:v>
                </c:pt>
                <c:pt idx="17">
                  <c:v>0.45840000000000003</c:v>
                </c:pt>
                <c:pt idx="18">
                  <c:v>0.42820000000000003</c:v>
                </c:pt>
                <c:pt idx="19">
                  <c:v>0.37560000000000004</c:v>
                </c:pt>
                <c:pt idx="20">
                  <c:v>0.45469999999999999</c:v>
                </c:pt>
                <c:pt idx="21">
                  <c:v>0.46350000000000002</c:v>
                </c:pt>
                <c:pt idx="22">
                  <c:v>0.47249999999999998</c:v>
                </c:pt>
                <c:pt idx="23">
                  <c:v>0.48469999999999996</c:v>
                </c:pt>
                <c:pt idx="24">
                  <c:v>0.39600000000000002</c:v>
                </c:pt>
                <c:pt idx="25">
                  <c:v>0.39130000000000004</c:v>
                </c:pt>
                <c:pt idx="26">
                  <c:v>0.44</c:v>
                </c:pt>
                <c:pt idx="27">
                  <c:v>0.45520000000000005</c:v>
                </c:pt>
              </c:numCache>
            </c:numRef>
          </c:val>
          <c:extLst>
            <c:ext xmlns:c16="http://schemas.microsoft.com/office/drawing/2014/chart" uri="{C3380CC4-5D6E-409C-BE32-E72D297353CC}">
              <c16:uniqueId val="{00000004-B92E-443A-BED8-5149018BCBA3}"/>
            </c:ext>
          </c:extLst>
        </c:ser>
        <c:ser>
          <c:idx val="3"/>
          <c:order val="3"/>
          <c:tx>
            <c:strRef>
              <c:f>'K3.4.10 ESSPROS výdavky'!$Q$55</c:f>
              <c:strCache>
                <c:ptCount val="1"/>
                <c:pt idx="0">
                  <c:v>Pozostalí</c:v>
                </c:pt>
              </c:strCache>
            </c:strRef>
          </c:tx>
          <c:spPr>
            <a:pattFill prst="ltHorz">
              <a:fgClr>
                <a:schemeClr val="bg1">
                  <a:lumMod val="50000"/>
                </a:schemeClr>
              </a:fgClr>
              <a:bgClr>
                <a:schemeClr val="bg1"/>
              </a:bgClr>
            </a:pattFill>
            <a:ln>
              <a:solidFill>
                <a:schemeClr val="tx1">
                  <a:lumMod val="65000"/>
                  <a:lumOff val="35000"/>
                </a:schemeClr>
              </a:solidFill>
            </a:ln>
          </c:spPr>
          <c:invertIfNegative val="0"/>
          <c:cat>
            <c:strRef>
              <c:f>'K3.4.10 ESSPROS výdavky'!$M$56:$M$83</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f>'K3.4.10 ESSPROS výdavky'!$Q$56:$Q$83</c:f>
              <c:numCache>
                <c:formatCode>General</c:formatCode>
                <c:ptCount val="28"/>
                <c:pt idx="0">
                  <c:v>5.5500000000000001E-2</c:v>
                </c:pt>
                <c:pt idx="1">
                  <c:v>5.3800000000000001E-2</c:v>
                </c:pt>
                <c:pt idx="2">
                  <c:v>5.8899999999999994E-2</c:v>
                </c:pt>
                <c:pt idx="3">
                  <c:v>2.8900000000000002E-2</c:v>
                </c:pt>
                <c:pt idx="4">
                  <c:v>7.4999999999999997E-3</c:v>
                </c:pt>
                <c:pt idx="5">
                  <c:v>5.45E-2</c:v>
                </c:pt>
                <c:pt idx="6">
                  <c:v>2.8999999999999998E-3</c:v>
                </c:pt>
                <c:pt idx="7">
                  <c:v>4.0599999999999997E-2</c:v>
                </c:pt>
                <c:pt idx="8">
                  <c:v>0.10050000000000001</c:v>
                </c:pt>
                <c:pt idx="9">
                  <c:v>9.11E-2</c:v>
                </c:pt>
                <c:pt idx="10">
                  <c:v>4.8600000000000004E-2</c:v>
                </c:pt>
                <c:pt idx="11">
                  <c:v>8.2100000000000006E-2</c:v>
                </c:pt>
                <c:pt idx="12">
                  <c:v>8.3699999999999997E-2</c:v>
                </c:pt>
                <c:pt idx="13">
                  <c:v>6.2100000000000002E-2</c:v>
                </c:pt>
                <c:pt idx="14">
                  <c:v>1.4499999999999999E-2</c:v>
                </c:pt>
                <c:pt idx="15">
                  <c:v>2.0299999999999999E-2</c:v>
                </c:pt>
                <c:pt idx="16">
                  <c:v>6.4600000000000005E-2</c:v>
                </c:pt>
                <c:pt idx="17">
                  <c:v>4.3499999999999997E-2</c:v>
                </c:pt>
                <c:pt idx="18">
                  <c:v>7.2000000000000008E-2</c:v>
                </c:pt>
                <c:pt idx="19">
                  <c:v>0.03</c:v>
                </c:pt>
                <c:pt idx="20">
                  <c:v>4.9299999999999997E-2</c:v>
                </c:pt>
                <c:pt idx="21">
                  <c:v>6.2899999999999998E-2</c:v>
                </c:pt>
                <c:pt idx="22">
                  <c:v>7.4499999999999997E-2</c:v>
                </c:pt>
                <c:pt idx="23">
                  <c:v>3.7599999999999995E-2</c:v>
                </c:pt>
                <c:pt idx="24">
                  <c:v>4.6900000000000004E-2</c:v>
                </c:pt>
                <c:pt idx="25">
                  <c:v>4.2300000000000004E-2</c:v>
                </c:pt>
                <c:pt idx="26">
                  <c:v>2.4300000000000002E-2</c:v>
                </c:pt>
                <c:pt idx="27">
                  <c:v>6.4000000000000003E-3</c:v>
                </c:pt>
              </c:numCache>
            </c:numRef>
          </c:val>
          <c:extLst>
            <c:ext xmlns:c16="http://schemas.microsoft.com/office/drawing/2014/chart" uri="{C3380CC4-5D6E-409C-BE32-E72D297353CC}">
              <c16:uniqueId val="{00000005-B92E-443A-BED8-5149018BCBA3}"/>
            </c:ext>
          </c:extLst>
        </c:ser>
        <c:ser>
          <c:idx val="4"/>
          <c:order val="4"/>
          <c:tx>
            <c:strRef>
              <c:f>'K3.4.10 ESSPROS výdavky'!$R$55</c:f>
              <c:strCache>
                <c:ptCount val="1"/>
                <c:pt idx="0">
                  <c:v>Rodina/deti</c:v>
                </c:pt>
              </c:strCache>
            </c:strRef>
          </c:tx>
          <c:spPr>
            <a:pattFill prst="pct30">
              <a:fgClr>
                <a:srgbClr val="E85E89"/>
              </a:fgClr>
              <a:bgClr>
                <a:schemeClr val="bg1"/>
              </a:bgClr>
            </a:pattFill>
            <a:ln>
              <a:solidFill>
                <a:srgbClr val="B7194A"/>
              </a:solidFill>
            </a:ln>
          </c:spPr>
          <c:invertIfNegative val="0"/>
          <c:cat>
            <c:strRef>
              <c:f>'K3.4.10 ESSPROS výdavky'!$M$56:$M$83</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f>'K3.4.10 ESSPROS výdavky'!$R$56:$R$83</c:f>
              <c:numCache>
                <c:formatCode>General</c:formatCode>
                <c:ptCount val="28"/>
                <c:pt idx="0">
                  <c:v>8.6800000000000002E-2</c:v>
                </c:pt>
                <c:pt idx="1">
                  <c:v>7.3800000000000004E-2</c:v>
                </c:pt>
                <c:pt idx="2">
                  <c:v>9.3200000000000005E-2</c:v>
                </c:pt>
                <c:pt idx="3">
                  <c:v>7.22E-2</c:v>
                </c:pt>
                <c:pt idx="4">
                  <c:v>0.1096</c:v>
                </c:pt>
                <c:pt idx="5">
                  <c:v>0.121</c:v>
                </c:pt>
                <c:pt idx="6">
                  <c:v>0.1356</c:v>
                </c:pt>
                <c:pt idx="7">
                  <c:v>9.1300000000000006E-2</c:v>
                </c:pt>
                <c:pt idx="8">
                  <c:v>4.8600000000000004E-2</c:v>
                </c:pt>
                <c:pt idx="9">
                  <c:v>5.6799999999999996E-2</c:v>
                </c:pt>
                <c:pt idx="10">
                  <c:v>7.0699999999999999E-2</c:v>
                </c:pt>
                <c:pt idx="11">
                  <c:v>8.9600000000000013E-2</c:v>
                </c:pt>
                <c:pt idx="12">
                  <c:v>5.5599999999999997E-2</c:v>
                </c:pt>
                <c:pt idx="13">
                  <c:v>4.6500000000000007E-2</c:v>
                </c:pt>
                <c:pt idx="14">
                  <c:v>9.2699999999999991E-2</c:v>
                </c:pt>
                <c:pt idx="15">
                  <c:v>0.1162</c:v>
                </c:pt>
                <c:pt idx="16">
                  <c:v>0.14710000000000001</c:v>
                </c:pt>
                <c:pt idx="17">
                  <c:v>0.10150000000000001</c:v>
                </c:pt>
                <c:pt idx="18">
                  <c:v>6.4500000000000002E-2</c:v>
                </c:pt>
                <c:pt idx="19">
                  <c:v>4.9800000000000004E-2</c:v>
                </c:pt>
                <c:pt idx="20">
                  <c:v>8.8300000000000003E-2</c:v>
                </c:pt>
                <c:pt idx="21">
                  <c:v>0.1366</c:v>
                </c:pt>
                <c:pt idx="22">
                  <c:v>6.0999999999999999E-2</c:v>
                </c:pt>
                <c:pt idx="23">
                  <c:v>0.11869999999999999</c:v>
                </c:pt>
                <c:pt idx="24">
                  <c:v>7.4999999999999997E-2</c:v>
                </c:pt>
                <c:pt idx="25">
                  <c:v>0.13900000000000001</c:v>
                </c:pt>
                <c:pt idx="26">
                  <c:v>0.1018</c:v>
                </c:pt>
                <c:pt idx="27">
                  <c:v>0.1011</c:v>
                </c:pt>
              </c:numCache>
            </c:numRef>
          </c:val>
          <c:extLst>
            <c:ext xmlns:c16="http://schemas.microsoft.com/office/drawing/2014/chart" uri="{C3380CC4-5D6E-409C-BE32-E72D297353CC}">
              <c16:uniqueId val="{00000006-B92E-443A-BED8-5149018BCBA3}"/>
            </c:ext>
          </c:extLst>
        </c:ser>
        <c:ser>
          <c:idx val="5"/>
          <c:order val="5"/>
          <c:tx>
            <c:strRef>
              <c:f>'K3.4.10 ESSPROS výdavky'!$S$55</c:f>
              <c:strCache>
                <c:ptCount val="1"/>
                <c:pt idx="0">
                  <c:v>Nezamestnanosť</c:v>
                </c:pt>
              </c:strCache>
            </c:strRef>
          </c:tx>
          <c:spPr>
            <a:solidFill>
              <a:schemeClr val="tx1">
                <a:lumMod val="50000"/>
                <a:lumOff val="50000"/>
              </a:schemeClr>
            </a:solidFill>
            <a:ln>
              <a:solidFill>
                <a:schemeClr val="tx1">
                  <a:lumMod val="50000"/>
                  <a:lumOff val="50000"/>
                </a:schemeClr>
              </a:solidFill>
            </a:ln>
          </c:spPr>
          <c:invertIfNegative val="0"/>
          <c:cat>
            <c:strRef>
              <c:f>'K3.4.10 ESSPROS výdavky'!$M$56:$M$83</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f>'K3.4.10 ESSPROS výdavky'!$S$56:$S$83</c:f>
              <c:numCache>
                <c:formatCode>General</c:formatCode>
                <c:ptCount val="28"/>
                <c:pt idx="0">
                  <c:v>3.8900000000000004E-2</c:v>
                </c:pt>
                <c:pt idx="1">
                  <c:v>3.3300000000000003E-2</c:v>
                </c:pt>
                <c:pt idx="2">
                  <c:v>1.84E-2</c:v>
                </c:pt>
                <c:pt idx="3">
                  <c:v>1.7500000000000002E-2</c:v>
                </c:pt>
                <c:pt idx="4">
                  <c:v>3.1899999999999998E-2</c:v>
                </c:pt>
                <c:pt idx="5">
                  <c:v>3.2599999999999997E-2</c:v>
                </c:pt>
                <c:pt idx="6">
                  <c:v>4.1700000000000001E-2</c:v>
                </c:pt>
                <c:pt idx="7">
                  <c:v>3.8100000000000002E-2</c:v>
                </c:pt>
                <c:pt idx="8">
                  <c:v>3.9900000000000005E-2</c:v>
                </c:pt>
                <c:pt idx="9">
                  <c:v>6.2400000000000004E-2</c:v>
                </c:pt>
                <c:pt idx="10">
                  <c:v>5.5399999999999998E-2</c:v>
                </c:pt>
                <c:pt idx="11">
                  <c:v>1.7399999999999999E-2</c:v>
                </c:pt>
                <c:pt idx="12">
                  <c:v>4.2999999999999997E-2</c:v>
                </c:pt>
                <c:pt idx="13">
                  <c:v>4.0399999999999998E-2</c:v>
                </c:pt>
                <c:pt idx="14">
                  <c:v>3.1099999999999999E-2</c:v>
                </c:pt>
                <c:pt idx="15">
                  <c:v>0.05</c:v>
                </c:pt>
                <c:pt idx="16">
                  <c:v>2.9500000000000002E-2</c:v>
                </c:pt>
                <c:pt idx="17">
                  <c:v>1.7100000000000001E-2</c:v>
                </c:pt>
                <c:pt idx="18">
                  <c:v>8.6E-3</c:v>
                </c:pt>
                <c:pt idx="19">
                  <c:v>1.8500000000000003E-2</c:v>
                </c:pt>
                <c:pt idx="20">
                  <c:v>4.58E-2</c:v>
                </c:pt>
                <c:pt idx="21">
                  <c:v>8.199999999999999E-3</c:v>
                </c:pt>
                <c:pt idx="22">
                  <c:v>2.6200000000000001E-2</c:v>
                </c:pt>
                <c:pt idx="23">
                  <c:v>2E-3</c:v>
                </c:pt>
                <c:pt idx="24">
                  <c:v>2.2599999999999999E-2</c:v>
                </c:pt>
                <c:pt idx="25">
                  <c:v>3.1899999999999998E-2</c:v>
                </c:pt>
                <c:pt idx="26">
                  <c:v>5.1200000000000002E-2</c:v>
                </c:pt>
                <c:pt idx="27">
                  <c:v>2.5099999999999997E-2</c:v>
                </c:pt>
              </c:numCache>
            </c:numRef>
          </c:val>
          <c:extLst>
            <c:ext xmlns:c16="http://schemas.microsoft.com/office/drawing/2014/chart" uri="{C3380CC4-5D6E-409C-BE32-E72D297353CC}">
              <c16:uniqueId val="{00000007-B92E-443A-BED8-5149018BCBA3}"/>
            </c:ext>
          </c:extLst>
        </c:ser>
        <c:ser>
          <c:idx val="6"/>
          <c:order val="6"/>
          <c:tx>
            <c:strRef>
              <c:f>'K3.4.10 ESSPROS výdavky'!$T$55</c:f>
              <c:strCache>
                <c:ptCount val="1"/>
                <c:pt idx="0">
                  <c:v>Bývanie a sociálne vylúčenie</c:v>
                </c:pt>
              </c:strCache>
            </c:strRef>
          </c:tx>
          <c:spPr>
            <a:solidFill>
              <a:srgbClr val="B7194A"/>
            </a:solidFill>
            <a:ln>
              <a:solidFill>
                <a:schemeClr val="tx1">
                  <a:lumMod val="50000"/>
                  <a:lumOff val="50000"/>
                </a:schemeClr>
              </a:solidFill>
            </a:ln>
          </c:spPr>
          <c:invertIfNegative val="0"/>
          <c:val>
            <c:numRef>
              <c:f>'K3.4.10 ESSPROS výdavky'!$T$56:$T$83</c:f>
              <c:numCache>
                <c:formatCode>General</c:formatCode>
                <c:ptCount val="28"/>
                <c:pt idx="0">
                  <c:v>3.8399999999999997E-2</c:v>
                </c:pt>
                <c:pt idx="1">
                  <c:v>4.0199999999999993E-2</c:v>
                </c:pt>
                <c:pt idx="2">
                  <c:v>1.3100000000000001E-2</c:v>
                </c:pt>
                <c:pt idx="3">
                  <c:v>2.7400000000000001E-2</c:v>
                </c:pt>
                <c:pt idx="4">
                  <c:v>6.0499999999999998E-2</c:v>
                </c:pt>
                <c:pt idx="5">
                  <c:v>2.75E-2</c:v>
                </c:pt>
                <c:pt idx="6">
                  <c:v>0.01</c:v>
                </c:pt>
                <c:pt idx="7">
                  <c:v>6.7699999999999996E-2</c:v>
                </c:pt>
                <c:pt idx="8">
                  <c:v>1.9799999999999998E-2</c:v>
                </c:pt>
                <c:pt idx="9">
                  <c:v>2.4399999999999998E-2</c:v>
                </c:pt>
                <c:pt idx="10">
                  <c:v>5.7300000000000004E-2</c:v>
                </c:pt>
                <c:pt idx="11">
                  <c:v>1.77E-2</c:v>
                </c:pt>
                <c:pt idx="12">
                  <c:v>3.4300000000000004E-2</c:v>
                </c:pt>
                <c:pt idx="13">
                  <c:v>5.6299999999999996E-2</c:v>
                </c:pt>
                <c:pt idx="14">
                  <c:v>1.77E-2</c:v>
                </c:pt>
                <c:pt idx="15">
                  <c:v>3.2000000000000001E-2</c:v>
                </c:pt>
                <c:pt idx="16">
                  <c:v>3.3700000000000001E-2</c:v>
                </c:pt>
                <c:pt idx="17">
                  <c:v>2.69E-2</c:v>
                </c:pt>
                <c:pt idx="18">
                  <c:v>3.61E-2</c:v>
                </c:pt>
                <c:pt idx="19">
                  <c:v>7.4200000000000002E-2</c:v>
                </c:pt>
                <c:pt idx="20">
                  <c:v>2.8300000000000002E-2</c:v>
                </c:pt>
                <c:pt idx="21">
                  <c:v>1.4800000000000001E-2</c:v>
                </c:pt>
                <c:pt idx="22">
                  <c:v>1.78E-2</c:v>
                </c:pt>
                <c:pt idx="23">
                  <c:v>2.5899999999999999E-2</c:v>
                </c:pt>
                <c:pt idx="24">
                  <c:v>3.6499999999999998E-2</c:v>
                </c:pt>
                <c:pt idx="25">
                  <c:v>1.5100000000000001E-2</c:v>
                </c:pt>
                <c:pt idx="26">
                  <c:v>6.1799999999999994E-2</c:v>
                </c:pt>
                <c:pt idx="27">
                  <c:v>3.1699999999999999E-2</c:v>
                </c:pt>
              </c:numCache>
            </c:numRef>
          </c:val>
          <c:extLst>
            <c:ext xmlns:c16="http://schemas.microsoft.com/office/drawing/2014/chart" uri="{C3380CC4-5D6E-409C-BE32-E72D297353CC}">
              <c16:uniqueId val="{00000003-8801-4FAA-8369-E5A9A4D54B3A}"/>
            </c:ext>
          </c:extLst>
        </c:ser>
        <c:dLbls>
          <c:showLegendKey val="0"/>
          <c:showVal val="0"/>
          <c:showCatName val="0"/>
          <c:showSerName val="0"/>
          <c:showPercent val="0"/>
          <c:showBubbleSize val="0"/>
        </c:dLbls>
        <c:gapWidth val="54"/>
        <c:overlap val="100"/>
        <c:axId val="-1432971632"/>
        <c:axId val="-1432969456"/>
      </c:barChart>
      <c:catAx>
        <c:axId val="-1432971632"/>
        <c:scaling>
          <c:orientation val="minMax"/>
        </c:scaling>
        <c:delete val="0"/>
        <c:axPos val="b"/>
        <c:numFmt formatCode="General" sourceLinked="1"/>
        <c:majorTickMark val="out"/>
        <c:minorTickMark val="none"/>
        <c:tickLblPos val="nextTo"/>
        <c:crossAx val="-1432969456"/>
        <c:crosses val="autoZero"/>
        <c:auto val="1"/>
        <c:lblAlgn val="ctr"/>
        <c:lblOffset val="100"/>
        <c:noMultiLvlLbl val="0"/>
      </c:catAx>
      <c:valAx>
        <c:axId val="-1432969456"/>
        <c:scaling>
          <c:orientation val="minMax"/>
        </c:scaling>
        <c:delete val="0"/>
        <c:axPos val="l"/>
        <c:majorGridlines/>
        <c:numFmt formatCode="0%" sourceLinked="1"/>
        <c:majorTickMark val="out"/>
        <c:minorTickMark val="none"/>
        <c:tickLblPos val="nextTo"/>
        <c:crossAx val="-1432971632"/>
        <c:crosses val="autoZero"/>
        <c:crossBetween val="between"/>
        <c:majorUnit val="0.1"/>
      </c:valAx>
    </c:plotArea>
    <c:legend>
      <c:legendPos val="b"/>
      <c:layout>
        <c:manualLayout>
          <c:xMode val="edge"/>
          <c:yMode val="edge"/>
          <c:x val="9.2952353279324058E-3"/>
          <c:y val="0.85473223464347503"/>
          <c:w val="0.94886061016563128"/>
          <c:h val="0.1452677389622104"/>
        </c:manualLayout>
      </c:layout>
      <c:overlay val="0"/>
    </c:legend>
    <c:plotVisOnly val="1"/>
    <c:dispBlanksAs val="gap"/>
    <c:showDLblsOverMax val="0"/>
  </c:chart>
  <c:spPr>
    <a:ln>
      <a:noFill/>
    </a:ln>
  </c:spPr>
  <c:txPr>
    <a:bodyPr/>
    <a:lstStyle/>
    <a:p>
      <a:pPr>
        <a:defRPr baseline="0">
          <a:latin typeface="Arial Narrow" panose="020B0606020202030204" pitchFamily="34" charset="0"/>
        </a:defRPr>
      </a:pPr>
      <a:endParaRPr lang="sk-SK"/>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00437445319363E-2"/>
          <c:y val="5.0925925925925923E-2"/>
          <c:w val="0.84859645669291361"/>
          <c:h val="0.73738412698412692"/>
        </c:manualLayout>
      </c:layout>
      <c:barChart>
        <c:barDir val="col"/>
        <c:grouping val="clustered"/>
        <c:varyColors val="0"/>
        <c:ser>
          <c:idx val="2"/>
          <c:order val="0"/>
          <c:tx>
            <c:strRef>
              <c:f>'K3.4.10 ESSPROS výdavky'!$O$86</c:f>
              <c:strCache>
                <c:ptCount val="1"/>
                <c:pt idx="0">
                  <c:v>v PPS na obyvateľa</c:v>
                </c:pt>
              </c:strCache>
            </c:strRef>
          </c:tx>
          <c:spPr>
            <a:solidFill>
              <a:schemeClr val="bg1">
                <a:lumMod val="50000"/>
              </a:schemeClr>
            </a:solidFill>
          </c:spPr>
          <c:invertIfNegative val="0"/>
          <c:dPt>
            <c:idx val="0"/>
            <c:invertIfNegative val="0"/>
            <c:bubble3D val="0"/>
            <c:spPr>
              <a:pattFill prst="pct90">
                <a:fgClr>
                  <a:schemeClr val="bg1">
                    <a:lumMod val="50000"/>
                  </a:schemeClr>
                </a:fgClr>
                <a:bgClr>
                  <a:schemeClr val="bg1"/>
                </a:bgClr>
              </a:pattFill>
            </c:spPr>
            <c:extLst>
              <c:ext xmlns:c16="http://schemas.microsoft.com/office/drawing/2014/chart" uri="{C3380CC4-5D6E-409C-BE32-E72D297353CC}">
                <c16:uniqueId val="{0000000A-2AF0-4751-972E-F03CED2801BB}"/>
              </c:ext>
            </c:extLst>
          </c:dPt>
          <c:dPt>
            <c:idx val="25"/>
            <c:invertIfNegative val="0"/>
            <c:bubble3D val="0"/>
            <c:spPr>
              <a:pattFill prst="wdUpDiag">
                <a:fgClr>
                  <a:schemeClr val="bg1">
                    <a:lumMod val="50000"/>
                  </a:schemeClr>
                </a:fgClr>
                <a:bgClr>
                  <a:schemeClr val="bg1"/>
                </a:bgClr>
              </a:pattFill>
              <a:ln>
                <a:solidFill>
                  <a:schemeClr val="tx1">
                    <a:lumMod val="65000"/>
                    <a:lumOff val="35000"/>
                  </a:schemeClr>
                </a:solidFill>
              </a:ln>
            </c:spPr>
            <c:extLst>
              <c:ext xmlns:c16="http://schemas.microsoft.com/office/drawing/2014/chart" uri="{C3380CC4-5D6E-409C-BE32-E72D297353CC}">
                <c16:uniqueId val="{00000009-2AF0-4751-972E-F03CED2801BB}"/>
              </c:ext>
            </c:extLst>
          </c:dPt>
          <c:cat>
            <c:strRef>
              <c:f>'K3.4.10 ESSPROS výdavky'!$N$87:$N$114</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f>'K3.4.10 ESSPROS výdavky'!$O$87:$O$114</c:f>
              <c:numCache>
                <c:formatCode>#,##0.00</c:formatCode>
                <c:ptCount val="28"/>
                <c:pt idx="0">
                  <c:v>4730.28</c:v>
                </c:pt>
                <c:pt idx="1">
                  <c:v>5473.81</c:v>
                </c:pt>
                <c:pt idx="2">
                  <c:v>2477.4499999999998</c:v>
                </c:pt>
                <c:pt idx="3">
                  <c:v>3200.73</c:v>
                </c:pt>
                <c:pt idx="4">
                  <c:v>5014.26</c:v>
                </c:pt>
                <c:pt idx="5">
                  <c:v>5334.3</c:v>
                </c:pt>
                <c:pt idx="6">
                  <c:v>2324.1999999999998</c:v>
                </c:pt>
                <c:pt idx="7">
                  <c:v>2966.28</c:v>
                </c:pt>
                <c:pt idx="8">
                  <c:v>3648.33</c:v>
                </c:pt>
                <c:pt idx="9">
                  <c:v>4475.54</c:v>
                </c:pt>
                <c:pt idx="10">
                  <c:v>5538.07</c:v>
                </c:pt>
                <c:pt idx="11">
                  <c:v>2522.8000000000002</c:v>
                </c:pt>
                <c:pt idx="12">
                  <c:v>5716.6</c:v>
                </c:pt>
                <c:pt idx="13">
                  <c:v>2699.73</c:v>
                </c:pt>
                <c:pt idx="14">
                  <c:v>2333.8000000000002</c:v>
                </c:pt>
                <c:pt idx="15">
                  <c:v>2278.59</c:v>
                </c:pt>
                <c:pt idx="16">
                  <c:v>8316.9</c:v>
                </c:pt>
                <c:pt idx="17">
                  <c:v>2127.4</c:v>
                </c:pt>
                <c:pt idx="18">
                  <c:v>2139.3200000000002</c:v>
                </c:pt>
                <c:pt idx="19">
                  <c:v>5398.92</c:v>
                </c:pt>
                <c:pt idx="20">
                  <c:v>6404.58</c:v>
                </c:pt>
                <c:pt idx="21">
                  <c:v>3393.28</c:v>
                </c:pt>
                <c:pt idx="22">
                  <c:v>3787.74</c:v>
                </c:pt>
                <c:pt idx="23">
                  <c:v>2558.2600000000002</c:v>
                </c:pt>
                <c:pt idx="24">
                  <c:v>3180.43</c:v>
                </c:pt>
                <c:pt idx="25">
                  <c:v>2449.5100000000002</c:v>
                </c:pt>
                <c:pt idx="26">
                  <c:v>5240.24</c:v>
                </c:pt>
                <c:pt idx="27">
                  <c:v>4404.24</c:v>
                </c:pt>
              </c:numCache>
            </c:numRef>
          </c:val>
          <c:extLst>
            <c:ext xmlns:c16="http://schemas.microsoft.com/office/drawing/2014/chart" uri="{C3380CC4-5D6E-409C-BE32-E72D297353CC}">
              <c16:uniqueId val="{00000004-3AAF-460A-9413-410B6FC46900}"/>
            </c:ext>
          </c:extLst>
        </c:ser>
        <c:ser>
          <c:idx val="0"/>
          <c:order val="1"/>
          <c:tx>
            <c:strRef>
              <c:f>'K3.4.10 ESSPROS výdavky'!$P$86</c:f>
              <c:strCache>
                <c:ptCount val="1"/>
                <c:pt idx="0">
                  <c:v>eur na obyvateľa (v s. c. 2010)</c:v>
                </c:pt>
              </c:strCache>
            </c:strRef>
          </c:tx>
          <c:spPr>
            <a:solidFill>
              <a:srgbClr val="E02C64"/>
            </a:solidFill>
          </c:spPr>
          <c:invertIfNegative val="0"/>
          <c:dPt>
            <c:idx val="0"/>
            <c:invertIfNegative val="0"/>
            <c:bubble3D val="0"/>
            <c:spPr>
              <a:pattFill prst="pct90">
                <a:fgClr>
                  <a:srgbClr val="E02C64"/>
                </a:fgClr>
                <a:bgClr>
                  <a:schemeClr val="bg1"/>
                </a:bgClr>
              </a:pattFill>
            </c:spPr>
            <c:extLst>
              <c:ext xmlns:c16="http://schemas.microsoft.com/office/drawing/2014/chart" uri="{C3380CC4-5D6E-409C-BE32-E72D297353CC}">
                <c16:uniqueId val="{0000000B-2AF0-4751-972E-F03CED2801BB}"/>
              </c:ext>
            </c:extLst>
          </c:dPt>
          <c:dPt>
            <c:idx val="25"/>
            <c:invertIfNegative val="0"/>
            <c:bubble3D val="0"/>
            <c:spPr>
              <a:pattFill prst="wdUpDiag">
                <a:fgClr>
                  <a:srgbClr val="E02C64"/>
                </a:fgClr>
                <a:bgClr>
                  <a:schemeClr val="bg1"/>
                </a:bgClr>
              </a:pattFill>
              <a:ln>
                <a:solidFill>
                  <a:srgbClr val="E02C64"/>
                </a:solidFill>
              </a:ln>
            </c:spPr>
            <c:extLst>
              <c:ext xmlns:c16="http://schemas.microsoft.com/office/drawing/2014/chart" uri="{C3380CC4-5D6E-409C-BE32-E72D297353CC}">
                <c16:uniqueId val="{00000008-2AF0-4751-972E-F03CED2801BB}"/>
              </c:ext>
            </c:extLst>
          </c:dPt>
          <c:cat>
            <c:strRef>
              <c:f>'K3.4.10 ESSPROS výdavky'!$N$87:$N$114</c:f>
              <c:strCache>
                <c:ptCount val="28"/>
                <c:pt idx="0">
                  <c:v>EU27</c:v>
                </c:pt>
                <c:pt idx="1">
                  <c:v>BE</c:v>
                </c:pt>
                <c:pt idx="2">
                  <c:v>BG</c:v>
                </c:pt>
                <c:pt idx="3">
                  <c:v>CZ</c:v>
                </c:pt>
                <c:pt idx="4">
                  <c:v>DK</c:v>
                </c:pt>
                <c:pt idx="5">
                  <c:v>DE</c:v>
                </c:pt>
                <c:pt idx="6">
                  <c:v>EE</c:v>
                </c:pt>
                <c:pt idx="7">
                  <c:v>IE</c:v>
                </c:pt>
                <c:pt idx="8">
                  <c:v>GR</c:v>
                </c:pt>
                <c:pt idx="9">
                  <c:v>ES</c:v>
                </c:pt>
                <c:pt idx="10">
                  <c:v>FR</c:v>
                </c:pt>
                <c:pt idx="11">
                  <c:v>HR</c:v>
                </c:pt>
                <c:pt idx="12">
                  <c:v>IT</c:v>
                </c:pt>
                <c:pt idx="13">
                  <c:v>CY</c:v>
                </c:pt>
                <c:pt idx="14">
                  <c:v>LV</c:v>
                </c:pt>
                <c:pt idx="15">
                  <c:v>LT</c:v>
                </c:pt>
                <c:pt idx="16">
                  <c:v>LU</c:v>
                </c:pt>
                <c:pt idx="17">
                  <c:v>HU</c:v>
                </c:pt>
                <c:pt idx="18">
                  <c:v>MT</c:v>
                </c:pt>
                <c:pt idx="19">
                  <c:v>NL</c:v>
                </c:pt>
                <c:pt idx="20">
                  <c:v>AT</c:v>
                </c:pt>
                <c:pt idx="21">
                  <c:v>PL</c:v>
                </c:pt>
                <c:pt idx="22">
                  <c:v>PT</c:v>
                </c:pt>
                <c:pt idx="23">
                  <c:v>RO</c:v>
                </c:pt>
                <c:pt idx="24">
                  <c:v>SI</c:v>
                </c:pt>
                <c:pt idx="25">
                  <c:v>SK</c:v>
                </c:pt>
                <c:pt idx="26">
                  <c:v>FI</c:v>
                </c:pt>
                <c:pt idx="27">
                  <c:v>SE</c:v>
                </c:pt>
              </c:strCache>
            </c:strRef>
          </c:cat>
          <c:val>
            <c:numRef>
              <c:f>'K3.4.10 ESSPROS výdavky'!$P$87:$P$114</c:f>
              <c:numCache>
                <c:formatCode>#,##0.00</c:formatCode>
                <c:ptCount val="28"/>
                <c:pt idx="0">
                  <c:v>3639.44</c:v>
                </c:pt>
                <c:pt idx="1">
                  <c:v>4681.55</c:v>
                </c:pt>
                <c:pt idx="2">
                  <c:v>839.25</c:v>
                </c:pt>
                <c:pt idx="3">
                  <c:v>1652.02</c:v>
                </c:pt>
                <c:pt idx="4">
                  <c:v>5952.36</c:v>
                </c:pt>
                <c:pt idx="5">
                  <c:v>4353.6000000000004</c:v>
                </c:pt>
                <c:pt idx="6">
                  <c:v>1274.17</c:v>
                </c:pt>
                <c:pt idx="7">
                  <c:v>3190.7</c:v>
                </c:pt>
                <c:pt idx="8">
                  <c:v>2842.4</c:v>
                </c:pt>
                <c:pt idx="9">
                  <c:v>3281.15</c:v>
                </c:pt>
                <c:pt idx="10">
                  <c:v>4928.8</c:v>
                </c:pt>
                <c:pt idx="11">
                  <c:v>1394.16</c:v>
                </c:pt>
                <c:pt idx="12">
                  <c:v>4499.1899999999996</c:v>
                </c:pt>
                <c:pt idx="13">
                  <c:v>2247.13</c:v>
                </c:pt>
                <c:pt idx="14">
                  <c:v>1120.19</c:v>
                </c:pt>
                <c:pt idx="15">
                  <c:v>1032.4000000000001</c:v>
                </c:pt>
                <c:pt idx="16">
                  <c:v>9365.68</c:v>
                </c:pt>
                <c:pt idx="17">
                  <c:v>1084.97</c:v>
                </c:pt>
                <c:pt idx="18">
                  <c:v>1508.19</c:v>
                </c:pt>
                <c:pt idx="19">
                  <c:v>4708.76</c:v>
                </c:pt>
                <c:pt idx="20">
                  <c:v>5265.08</c:v>
                </c:pt>
                <c:pt idx="21">
                  <c:v>1623.95</c:v>
                </c:pt>
                <c:pt idx="22">
                  <c:v>2540.35</c:v>
                </c:pt>
                <c:pt idx="23">
                  <c:v>927.54</c:v>
                </c:pt>
                <c:pt idx="24">
                  <c:v>2134.52</c:v>
                </c:pt>
                <c:pt idx="25">
                  <c:v>1338.73</c:v>
                </c:pt>
                <c:pt idx="26">
                  <c:v>5056.32</c:v>
                </c:pt>
                <c:pt idx="27">
                  <c:v>4697.9399999999996</c:v>
                </c:pt>
              </c:numCache>
            </c:numRef>
          </c:val>
          <c:extLst>
            <c:ext xmlns:c16="http://schemas.microsoft.com/office/drawing/2014/chart" uri="{C3380CC4-5D6E-409C-BE32-E72D297353CC}">
              <c16:uniqueId val="{00000009-3AAF-460A-9413-410B6FC46900}"/>
            </c:ext>
          </c:extLst>
        </c:ser>
        <c:dLbls>
          <c:showLegendKey val="0"/>
          <c:showVal val="0"/>
          <c:showCatName val="0"/>
          <c:showSerName val="0"/>
          <c:showPercent val="0"/>
          <c:showBubbleSize val="0"/>
        </c:dLbls>
        <c:gapWidth val="60"/>
        <c:axId val="-1432968912"/>
        <c:axId val="-1432968368"/>
      </c:barChart>
      <c:lineChart>
        <c:grouping val="standard"/>
        <c:varyColors val="0"/>
        <c:ser>
          <c:idx val="1"/>
          <c:order val="2"/>
          <c:tx>
            <c:strRef>
              <c:f>'K3.4.10 ESSPROS výdavky'!$Q$86</c:f>
              <c:strCache>
                <c:ptCount val="1"/>
                <c:pt idx="0">
                  <c:v>% HDP</c:v>
                </c:pt>
              </c:strCache>
            </c:strRef>
          </c:tx>
          <c:spPr>
            <a:ln w="19050">
              <a:noFill/>
            </a:ln>
          </c:spPr>
          <c:marker>
            <c:symbol val="triangle"/>
            <c:size val="7"/>
            <c:spPr>
              <a:solidFill>
                <a:schemeClr val="accent5">
                  <a:lumMod val="75000"/>
                </a:schemeClr>
              </a:solidFill>
              <a:ln w="15875">
                <a:solidFill>
                  <a:schemeClr val="accent5">
                    <a:lumMod val="50000"/>
                  </a:schemeClr>
                </a:solidFill>
              </a:ln>
            </c:spPr>
          </c:marker>
          <c:dLbls>
            <c:spPr>
              <a:noFill/>
              <a:ln>
                <a:noFill/>
              </a:ln>
              <a:effectLst/>
            </c:spPr>
            <c:txPr>
              <a:bodyPr rot="-5400000" vertOverflow="clip" horzOverflow="clip" vert="horz" wrap="none" lIns="38100" tIns="19050" rIns="38100" bIns="19050" anchor="ctr">
                <a:spAutoFit/>
              </a:bodyPr>
              <a:lstStyle/>
              <a:p>
                <a:pPr>
                  <a:defRPr/>
                </a:pPr>
                <a:endParaRPr lang="sk-SK"/>
              </a:p>
            </c:txPr>
            <c:dLblPos val="t"/>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layout/>
                <c15:showLeaderLines val="1"/>
              </c:ext>
            </c:extLst>
          </c:dLbls>
          <c:cat>
            <c:strRef>
              <c:f>'[3]výdavky na dôchodky'!$A$4:$A$30</c:f>
              <c:strCache>
                <c:ptCount val="27"/>
                <c:pt idx="0">
                  <c:v>BE</c:v>
                </c:pt>
                <c:pt idx="1">
                  <c:v>BG</c:v>
                </c:pt>
                <c:pt idx="2">
                  <c:v>CZ</c:v>
                </c:pt>
                <c:pt idx="3">
                  <c:v>DK</c:v>
                </c:pt>
                <c:pt idx="4">
                  <c:v>DE</c:v>
                </c:pt>
                <c:pt idx="5">
                  <c:v>EE</c:v>
                </c:pt>
                <c:pt idx="6">
                  <c:v>IE</c:v>
                </c:pt>
                <c:pt idx="7">
                  <c:v>GR</c:v>
                </c:pt>
                <c:pt idx="8">
                  <c:v>ES</c:v>
                </c:pt>
                <c:pt idx="9">
                  <c:v>FR</c:v>
                </c:pt>
                <c:pt idx="10">
                  <c:v>CR</c:v>
                </c:pt>
                <c:pt idx="11">
                  <c:v>IT</c:v>
                </c:pt>
                <c:pt idx="12">
                  <c:v>CY</c:v>
                </c:pt>
                <c:pt idx="13">
                  <c:v>LV</c:v>
                </c:pt>
                <c:pt idx="14">
                  <c:v>LT</c:v>
                </c:pt>
                <c:pt idx="15">
                  <c:v>LU</c:v>
                </c:pt>
                <c:pt idx="16">
                  <c:v>HU</c:v>
                </c:pt>
                <c:pt idx="17">
                  <c:v>MT</c:v>
                </c:pt>
                <c:pt idx="18">
                  <c:v>NL</c:v>
                </c:pt>
                <c:pt idx="19">
                  <c:v>AT</c:v>
                </c:pt>
                <c:pt idx="20">
                  <c:v>PL</c:v>
                </c:pt>
                <c:pt idx="21">
                  <c:v>PT</c:v>
                </c:pt>
                <c:pt idx="22">
                  <c:v>RO</c:v>
                </c:pt>
                <c:pt idx="23">
                  <c:v>SI</c:v>
                </c:pt>
                <c:pt idx="24">
                  <c:v>SK</c:v>
                </c:pt>
                <c:pt idx="25">
                  <c:v>FI</c:v>
                </c:pt>
                <c:pt idx="26">
                  <c:v>SE</c:v>
                </c:pt>
              </c:strCache>
            </c:strRef>
          </c:cat>
          <c:val>
            <c:numRef>
              <c:f>'K3.4.10 ESSPROS výdavky'!$Q$87:$Q$114</c:f>
              <c:numCache>
                <c:formatCode>0.0</c:formatCode>
                <c:ptCount val="28"/>
                <c:pt idx="0">
                  <c:v>12.3</c:v>
                </c:pt>
                <c:pt idx="1">
                  <c:v>12.81</c:v>
                </c:pt>
                <c:pt idx="2">
                  <c:v>9.48</c:v>
                </c:pt>
                <c:pt idx="3">
                  <c:v>9.17</c:v>
                </c:pt>
                <c:pt idx="4">
                  <c:v>11.5</c:v>
                </c:pt>
                <c:pt idx="5">
                  <c:v>11.48</c:v>
                </c:pt>
                <c:pt idx="6">
                  <c:v>8.06</c:v>
                </c:pt>
                <c:pt idx="7">
                  <c:v>4.24</c:v>
                </c:pt>
                <c:pt idx="8">
                  <c:v>14.01</c:v>
                </c:pt>
                <c:pt idx="9">
                  <c:v>13.16</c:v>
                </c:pt>
                <c:pt idx="10">
                  <c:v>14.61</c:v>
                </c:pt>
                <c:pt idx="11">
                  <c:v>8.83</c:v>
                </c:pt>
                <c:pt idx="12">
                  <c:v>15.49</c:v>
                </c:pt>
                <c:pt idx="13">
                  <c:v>7.58</c:v>
                </c:pt>
                <c:pt idx="14">
                  <c:v>8.58</c:v>
                </c:pt>
                <c:pt idx="15">
                  <c:v>6.86</c:v>
                </c:pt>
                <c:pt idx="16">
                  <c:v>10.18</c:v>
                </c:pt>
                <c:pt idx="17">
                  <c:v>7.07</c:v>
                </c:pt>
                <c:pt idx="18">
                  <c:v>5.17</c:v>
                </c:pt>
                <c:pt idx="19">
                  <c:v>11.13</c:v>
                </c:pt>
                <c:pt idx="20">
                  <c:v>14.44</c:v>
                </c:pt>
                <c:pt idx="21">
                  <c:v>10.81</c:v>
                </c:pt>
                <c:pt idx="22">
                  <c:v>12.54</c:v>
                </c:pt>
                <c:pt idx="23">
                  <c:v>8.3000000000000007</c:v>
                </c:pt>
                <c:pt idx="24">
                  <c:v>9.4600000000000009</c:v>
                </c:pt>
                <c:pt idx="25">
                  <c:v>8.65</c:v>
                </c:pt>
                <c:pt idx="26">
                  <c:v>13.73</c:v>
                </c:pt>
                <c:pt idx="27">
                  <c:v>10.73</c:v>
                </c:pt>
              </c:numCache>
            </c:numRef>
          </c:val>
          <c:smooth val="0"/>
          <c:extLst>
            <c:ext xmlns:c16="http://schemas.microsoft.com/office/drawing/2014/chart" uri="{C3380CC4-5D6E-409C-BE32-E72D297353CC}">
              <c16:uniqueId val="{0000000D-3AAF-460A-9413-410B6FC46900}"/>
            </c:ext>
          </c:extLst>
        </c:ser>
        <c:dLbls>
          <c:showLegendKey val="0"/>
          <c:showVal val="0"/>
          <c:showCatName val="0"/>
          <c:showSerName val="0"/>
          <c:showPercent val="0"/>
          <c:showBubbleSize val="0"/>
        </c:dLbls>
        <c:marker val="1"/>
        <c:smooth val="0"/>
        <c:axId val="-1432967824"/>
        <c:axId val="-1432967280"/>
      </c:lineChart>
      <c:catAx>
        <c:axId val="-1432968912"/>
        <c:scaling>
          <c:orientation val="minMax"/>
        </c:scaling>
        <c:delete val="0"/>
        <c:axPos val="b"/>
        <c:majorGridlines/>
        <c:numFmt formatCode="General" sourceLinked="1"/>
        <c:majorTickMark val="out"/>
        <c:minorTickMark val="none"/>
        <c:tickLblPos val="nextTo"/>
        <c:txPr>
          <a:bodyPr rot="-5400000" vert="horz"/>
          <a:lstStyle/>
          <a:p>
            <a:pPr>
              <a:defRPr/>
            </a:pPr>
            <a:endParaRPr lang="sk-SK"/>
          </a:p>
        </c:txPr>
        <c:crossAx val="-1432968368"/>
        <c:crosses val="autoZero"/>
        <c:auto val="1"/>
        <c:lblAlgn val="ctr"/>
        <c:lblOffset val="100"/>
        <c:noMultiLvlLbl val="0"/>
      </c:catAx>
      <c:valAx>
        <c:axId val="-1432968368"/>
        <c:scaling>
          <c:orientation val="minMax"/>
        </c:scaling>
        <c:delete val="0"/>
        <c:axPos val="l"/>
        <c:majorGridlines/>
        <c:numFmt formatCode="#,##0" sourceLinked="0"/>
        <c:majorTickMark val="out"/>
        <c:minorTickMark val="none"/>
        <c:tickLblPos val="nextTo"/>
        <c:crossAx val="-1432968912"/>
        <c:crosses val="autoZero"/>
        <c:crossBetween val="between"/>
      </c:valAx>
      <c:catAx>
        <c:axId val="-1432967824"/>
        <c:scaling>
          <c:orientation val="minMax"/>
        </c:scaling>
        <c:delete val="1"/>
        <c:axPos val="b"/>
        <c:numFmt formatCode="General" sourceLinked="1"/>
        <c:majorTickMark val="out"/>
        <c:minorTickMark val="none"/>
        <c:tickLblPos val="none"/>
        <c:crossAx val="-1432967280"/>
        <c:crosses val="autoZero"/>
        <c:auto val="1"/>
        <c:lblAlgn val="ctr"/>
        <c:lblOffset val="100"/>
        <c:noMultiLvlLbl val="0"/>
      </c:catAx>
      <c:valAx>
        <c:axId val="-1432967280"/>
        <c:scaling>
          <c:orientation val="minMax"/>
          <c:max val="20"/>
        </c:scaling>
        <c:delete val="0"/>
        <c:axPos val="r"/>
        <c:numFmt formatCode="0.0" sourceLinked="1"/>
        <c:majorTickMark val="out"/>
        <c:minorTickMark val="none"/>
        <c:tickLblPos val="nextTo"/>
        <c:crossAx val="-1432967824"/>
        <c:crosses val="max"/>
        <c:crossBetween val="between"/>
      </c:valAx>
    </c:plotArea>
    <c:legend>
      <c:legendPos val="b"/>
      <c:layout>
        <c:manualLayout>
          <c:xMode val="edge"/>
          <c:yMode val="edge"/>
          <c:x val="0.10288190379965956"/>
          <c:y val="0.9167936459077185"/>
          <c:w val="0.79423601957183032"/>
          <c:h val="7.8574559851899289E-2"/>
        </c:manualLayout>
      </c:layout>
      <c:overlay val="0"/>
    </c:legend>
    <c:plotVisOnly val="1"/>
    <c:dispBlanksAs val="gap"/>
    <c:showDLblsOverMax val="0"/>
  </c:chart>
  <c:spPr>
    <a:ln>
      <a:noFill/>
    </a:ln>
  </c:spPr>
  <c:txPr>
    <a:bodyPr/>
    <a:lstStyle/>
    <a:p>
      <a:pPr>
        <a:defRPr baseline="0">
          <a:latin typeface="Arial Narrow" panose="020B0606020202030204" pitchFamily="34" charset="0"/>
        </a:defRPr>
      </a:pPr>
      <a:endParaRPr lang="sk-SK"/>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'K3.4.10 ESSPROS výdavky'!$O$117</c:f>
              <c:strCache>
                <c:ptCount val="1"/>
                <c:pt idx="0">
                  <c:v>Hrubé výdavky (% HDP)</c:v>
                </c:pt>
              </c:strCache>
            </c:strRef>
          </c:tx>
          <c:spPr>
            <a:solidFill>
              <a:schemeClr val="bg1">
                <a:lumMod val="75000"/>
              </a:schemeClr>
            </a:solidFill>
            <a:ln w="9525">
              <a:solidFill>
                <a:schemeClr val="bg1">
                  <a:lumMod val="50000"/>
                </a:schemeClr>
              </a:solidFill>
            </a:ln>
            <a:effectLst/>
          </c:spPr>
          <c:invertIfNegative val="0"/>
          <c:dPt>
            <c:idx val="20"/>
            <c:invertIfNegative val="0"/>
            <c:bubble3D val="0"/>
            <c:spPr>
              <a:solidFill>
                <a:schemeClr val="bg1">
                  <a:lumMod val="75000"/>
                </a:schemeClr>
              </a:solidFill>
              <a:ln w="9525">
                <a:solidFill>
                  <a:schemeClr val="bg1">
                    <a:lumMod val="50000"/>
                  </a:schemeClr>
                </a:solidFill>
              </a:ln>
              <a:effectLst/>
            </c:spPr>
            <c:extLst>
              <c:ext xmlns:c16="http://schemas.microsoft.com/office/drawing/2014/chart" uri="{C3380CC4-5D6E-409C-BE32-E72D297353CC}">
                <c16:uniqueId val="{00000001-9C9D-4A73-A257-5022BC9CB4CF}"/>
              </c:ext>
            </c:extLst>
          </c:dPt>
          <c:dPt>
            <c:idx val="24"/>
            <c:invertIfNegative val="0"/>
            <c:bubble3D val="0"/>
            <c:spPr>
              <a:pattFill prst="wdDnDiag">
                <a:fgClr>
                  <a:schemeClr val="bg1">
                    <a:lumMod val="75000"/>
                  </a:schemeClr>
                </a:fgClr>
                <a:bgClr>
                  <a:schemeClr val="bg1"/>
                </a:bgClr>
              </a:pattFill>
              <a:ln w="9525">
                <a:solidFill>
                  <a:schemeClr val="bg1">
                    <a:lumMod val="50000"/>
                  </a:schemeClr>
                </a:solidFill>
              </a:ln>
              <a:effectLst/>
            </c:spPr>
            <c:extLst>
              <c:ext xmlns:c16="http://schemas.microsoft.com/office/drawing/2014/chart" uri="{C3380CC4-5D6E-409C-BE32-E72D297353CC}">
                <c16:uniqueId val="{00000001-295F-49C3-BB12-127DBDA0859F}"/>
              </c:ext>
            </c:extLst>
          </c:dPt>
          <c:cat>
            <c:strRef>
              <c:f>'K3.4.10 ESSPROS výdavky'!$N$118:$N$144</c:f>
              <c:strCache>
                <c:ptCount val="27"/>
                <c:pt idx="0">
                  <c:v>BE</c:v>
                </c:pt>
                <c:pt idx="1">
                  <c:v>BG</c:v>
                </c:pt>
                <c:pt idx="2">
                  <c:v>CZ</c:v>
                </c:pt>
                <c:pt idx="3">
                  <c:v>DK</c:v>
                </c:pt>
                <c:pt idx="4">
                  <c:v>DE</c:v>
                </c:pt>
                <c:pt idx="5">
                  <c:v>EE</c:v>
                </c:pt>
                <c:pt idx="6">
                  <c:v>IE</c:v>
                </c:pt>
                <c:pt idx="7">
                  <c:v>GR</c:v>
                </c:pt>
                <c:pt idx="8">
                  <c:v>ES</c:v>
                </c:pt>
                <c:pt idx="9">
                  <c:v>FR</c:v>
                </c:pt>
                <c:pt idx="10">
                  <c:v>HR</c:v>
                </c:pt>
                <c:pt idx="11">
                  <c:v>IT</c:v>
                </c:pt>
                <c:pt idx="12">
                  <c:v>CY</c:v>
                </c:pt>
                <c:pt idx="13">
                  <c:v>LV</c:v>
                </c:pt>
                <c:pt idx="14">
                  <c:v>LT</c:v>
                </c:pt>
                <c:pt idx="15">
                  <c:v>LU</c:v>
                </c:pt>
                <c:pt idx="16">
                  <c:v>HU</c:v>
                </c:pt>
                <c:pt idx="17">
                  <c:v>MT</c:v>
                </c:pt>
                <c:pt idx="18">
                  <c:v>NL</c:v>
                </c:pt>
                <c:pt idx="19">
                  <c:v>AT</c:v>
                </c:pt>
                <c:pt idx="20">
                  <c:v>PL</c:v>
                </c:pt>
                <c:pt idx="21">
                  <c:v>PT</c:v>
                </c:pt>
                <c:pt idx="22">
                  <c:v>RO</c:v>
                </c:pt>
                <c:pt idx="23">
                  <c:v>SI</c:v>
                </c:pt>
                <c:pt idx="24">
                  <c:v>SK</c:v>
                </c:pt>
                <c:pt idx="25">
                  <c:v>FI</c:v>
                </c:pt>
                <c:pt idx="26">
                  <c:v>SE</c:v>
                </c:pt>
              </c:strCache>
            </c:strRef>
          </c:cat>
          <c:val>
            <c:numRef>
              <c:f>'K3.4.10 ESSPROS výdavky'!$O$118:$O$144</c:f>
              <c:numCache>
                <c:formatCode>#,##0.00</c:formatCode>
                <c:ptCount val="27"/>
                <c:pt idx="0">
                  <c:v>28.92</c:v>
                </c:pt>
                <c:pt idx="1">
                  <c:v>19.36</c:v>
                </c:pt>
                <c:pt idx="2">
                  <c:v>20.68</c:v>
                </c:pt>
                <c:pt idx="3">
                  <c:v>29.28</c:v>
                </c:pt>
                <c:pt idx="4">
                  <c:v>29.91</c:v>
                </c:pt>
                <c:pt idx="5">
                  <c:v>17.260000000000002</c:v>
                </c:pt>
                <c:pt idx="6">
                  <c:v>12.59</c:v>
                </c:pt>
                <c:pt idx="7">
                  <c:v>23.57</c:v>
                </c:pt>
                <c:pt idx="8">
                  <c:v>25.47</c:v>
                </c:pt>
                <c:pt idx="9">
                  <c:v>33.799999999999997</c:v>
                </c:pt>
                <c:pt idx="10">
                  <c:v>20.28</c:v>
                </c:pt>
                <c:pt idx="11">
                  <c:v>28.76</c:v>
                </c:pt>
                <c:pt idx="12">
                  <c:v>19.21</c:v>
                </c:pt>
                <c:pt idx="13">
                  <c:v>17.93</c:v>
                </c:pt>
                <c:pt idx="14">
                  <c:v>16.98</c:v>
                </c:pt>
                <c:pt idx="15">
                  <c:v>22.52</c:v>
                </c:pt>
                <c:pt idx="16">
                  <c:v>16.79</c:v>
                </c:pt>
                <c:pt idx="17">
                  <c:v>13.22</c:v>
                </c:pt>
                <c:pt idx="18">
                  <c:v>27.59</c:v>
                </c:pt>
                <c:pt idx="19">
                  <c:v>30.58</c:v>
                </c:pt>
                <c:pt idx="20">
                  <c:v>22.5</c:v>
                </c:pt>
                <c:pt idx="21">
                  <c:v>23.39</c:v>
                </c:pt>
                <c:pt idx="22">
                  <c:v>16.62</c:v>
                </c:pt>
                <c:pt idx="23">
                  <c:v>23.12</c:v>
                </c:pt>
                <c:pt idx="24">
                  <c:v>19.899999999999999</c:v>
                </c:pt>
                <c:pt idx="25">
                  <c:v>31.75</c:v>
                </c:pt>
                <c:pt idx="26">
                  <c:v>27.85</c:v>
                </c:pt>
              </c:numCache>
            </c:numRef>
          </c:val>
          <c:extLst>
            <c:ext xmlns:c16="http://schemas.microsoft.com/office/drawing/2014/chart" uri="{C3380CC4-5D6E-409C-BE32-E72D297353CC}">
              <c16:uniqueId val="{00000002-295F-49C3-BB12-127DBDA0859F}"/>
            </c:ext>
          </c:extLst>
        </c:ser>
        <c:ser>
          <c:idx val="1"/>
          <c:order val="1"/>
          <c:tx>
            <c:strRef>
              <c:f>'K3.4.10 ESSPROS výdavky'!$P$117</c:f>
              <c:strCache>
                <c:ptCount val="1"/>
                <c:pt idx="0">
                  <c:v>Netto výdavky (% HDP)</c:v>
                </c:pt>
              </c:strCache>
            </c:strRef>
          </c:tx>
          <c:spPr>
            <a:solidFill>
              <a:srgbClr val="B7194B"/>
            </a:solidFill>
            <a:ln w="9525">
              <a:solidFill>
                <a:srgbClr val="B7194A"/>
              </a:solidFill>
            </a:ln>
            <a:effectLst/>
          </c:spPr>
          <c:invertIfNegative val="0"/>
          <c:dPt>
            <c:idx val="20"/>
            <c:invertIfNegative val="0"/>
            <c:bubble3D val="0"/>
            <c:spPr>
              <a:solidFill>
                <a:srgbClr val="B7194B"/>
              </a:solidFill>
              <a:ln w="9525">
                <a:solidFill>
                  <a:srgbClr val="B7194A"/>
                </a:solidFill>
              </a:ln>
              <a:effectLst/>
            </c:spPr>
            <c:extLst>
              <c:ext xmlns:c16="http://schemas.microsoft.com/office/drawing/2014/chart" uri="{C3380CC4-5D6E-409C-BE32-E72D297353CC}">
                <c16:uniqueId val="{00000005-9C9D-4A73-A257-5022BC9CB4CF}"/>
              </c:ext>
            </c:extLst>
          </c:dPt>
          <c:dPt>
            <c:idx val="24"/>
            <c:invertIfNegative val="0"/>
            <c:bubble3D val="0"/>
            <c:spPr>
              <a:pattFill prst="wdUpDiag">
                <a:fgClr>
                  <a:srgbClr val="B7194B"/>
                </a:fgClr>
                <a:bgClr>
                  <a:schemeClr val="bg1"/>
                </a:bgClr>
              </a:pattFill>
              <a:ln w="9525">
                <a:solidFill>
                  <a:srgbClr val="B7194A"/>
                </a:solidFill>
              </a:ln>
              <a:effectLst/>
            </c:spPr>
            <c:extLst>
              <c:ext xmlns:c16="http://schemas.microsoft.com/office/drawing/2014/chart" uri="{C3380CC4-5D6E-409C-BE32-E72D297353CC}">
                <c16:uniqueId val="{00000004-295F-49C3-BB12-127DBDA0859F}"/>
              </c:ext>
            </c:extLst>
          </c:dPt>
          <c:cat>
            <c:strRef>
              <c:f>'K3.4.10 ESSPROS výdavky'!$N$118:$N$144</c:f>
              <c:strCache>
                <c:ptCount val="27"/>
                <c:pt idx="0">
                  <c:v>BE</c:v>
                </c:pt>
                <c:pt idx="1">
                  <c:v>BG</c:v>
                </c:pt>
                <c:pt idx="2">
                  <c:v>CZ</c:v>
                </c:pt>
                <c:pt idx="3">
                  <c:v>DK</c:v>
                </c:pt>
                <c:pt idx="4">
                  <c:v>DE</c:v>
                </c:pt>
                <c:pt idx="5">
                  <c:v>EE</c:v>
                </c:pt>
                <c:pt idx="6">
                  <c:v>IE</c:v>
                </c:pt>
                <c:pt idx="7">
                  <c:v>GR</c:v>
                </c:pt>
                <c:pt idx="8">
                  <c:v>ES</c:v>
                </c:pt>
                <c:pt idx="9">
                  <c:v>FR</c:v>
                </c:pt>
                <c:pt idx="10">
                  <c:v>HR</c:v>
                </c:pt>
                <c:pt idx="11">
                  <c:v>IT</c:v>
                </c:pt>
                <c:pt idx="12">
                  <c:v>CY</c:v>
                </c:pt>
                <c:pt idx="13">
                  <c:v>LV</c:v>
                </c:pt>
                <c:pt idx="14">
                  <c:v>LT</c:v>
                </c:pt>
                <c:pt idx="15">
                  <c:v>LU</c:v>
                </c:pt>
                <c:pt idx="16">
                  <c:v>HU</c:v>
                </c:pt>
                <c:pt idx="17">
                  <c:v>MT</c:v>
                </c:pt>
                <c:pt idx="18">
                  <c:v>NL</c:v>
                </c:pt>
                <c:pt idx="19">
                  <c:v>AT</c:v>
                </c:pt>
                <c:pt idx="20">
                  <c:v>PL</c:v>
                </c:pt>
                <c:pt idx="21">
                  <c:v>PT</c:v>
                </c:pt>
                <c:pt idx="22">
                  <c:v>RO</c:v>
                </c:pt>
                <c:pt idx="23">
                  <c:v>SI</c:v>
                </c:pt>
                <c:pt idx="24">
                  <c:v>SK</c:v>
                </c:pt>
                <c:pt idx="25">
                  <c:v>FI</c:v>
                </c:pt>
                <c:pt idx="26">
                  <c:v>SE</c:v>
                </c:pt>
              </c:strCache>
            </c:strRef>
          </c:cat>
          <c:val>
            <c:numRef>
              <c:f>'K3.4.10 ESSPROS výdavky'!$P$118:$P$144</c:f>
              <c:numCache>
                <c:formatCode>#,##0.00</c:formatCode>
                <c:ptCount val="27"/>
                <c:pt idx="0">
                  <c:v>26.23</c:v>
                </c:pt>
                <c:pt idx="1">
                  <c:v>19.350000000000001</c:v>
                </c:pt>
                <c:pt idx="2">
                  <c:v>20.62</c:v>
                </c:pt>
                <c:pt idx="3">
                  <c:v>25.02</c:v>
                </c:pt>
                <c:pt idx="4">
                  <c:v>27.27</c:v>
                </c:pt>
                <c:pt idx="5">
                  <c:v>16.77</c:v>
                </c:pt>
                <c:pt idx="6">
                  <c:v>11.89</c:v>
                </c:pt>
                <c:pt idx="7">
                  <c:v>21.59</c:v>
                </c:pt>
                <c:pt idx="8">
                  <c:v>23.79</c:v>
                </c:pt>
                <c:pt idx="9">
                  <c:v>31.98</c:v>
                </c:pt>
                <c:pt idx="10">
                  <c:v>19.91</c:v>
                </c:pt>
                <c:pt idx="11">
                  <c:v>25.01</c:v>
                </c:pt>
                <c:pt idx="12">
                  <c:v>18.2</c:v>
                </c:pt>
                <c:pt idx="13">
                  <c:v>17.37</c:v>
                </c:pt>
                <c:pt idx="14">
                  <c:v>16.579999999999998</c:v>
                </c:pt>
                <c:pt idx="15">
                  <c:v>20.329999999999998</c:v>
                </c:pt>
                <c:pt idx="16">
                  <c:v>16.510000000000002</c:v>
                </c:pt>
                <c:pt idx="17">
                  <c:v>13.13</c:v>
                </c:pt>
                <c:pt idx="18">
                  <c:v>22.95</c:v>
                </c:pt>
                <c:pt idx="19">
                  <c:v>27.85</c:v>
                </c:pt>
                <c:pt idx="20">
                  <c:v>21.15</c:v>
                </c:pt>
                <c:pt idx="21">
                  <c:v>22</c:v>
                </c:pt>
                <c:pt idx="22">
                  <c:v>16.41</c:v>
                </c:pt>
                <c:pt idx="23">
                  <c:v>22.75</c:v>
                </c:pt>
                <c:pt idx="24">
                  <c:v>19.84</c:v>
                </c:pt>
                <c:pt idx="25">
                  <c:v>28.34</c:v>
                </c:pt>
                <c:pt idx="26">
                  <c:v>25.08</c:v>
                </c:pt>
              </c:numCache>
            </c:numRef>
          </c:val>
          <c:extLst>
            <c:ext xmlns:c16="http://schemas.microsoft.com/office/drawing/2014/chart" uri="{C3380CC4-5D6E-409C-BE32-E72D297353CC}">
              <c16:uniqueId val="{00000005-295F-49C3-BB12-127DBDA0859F}"/>
            </c:ext>
          </c:extLst>
        </c:ser>
        <c:dLbls>
          <c:showLegendKey val="0"/>
          <c:showVal val="0"/>
          <c:showCatName val="0"/>
          <c:showSerName val="0"/>
          <c:showPercent val="0"/>
          <c:showBubbleSize val="0"/>
        </c:dLbls>
        <c:gapWidth val="71"/>
        <c:overlap val="-21"/>
        <c:axId val="677577216"/>
        <c:axId val="687391680"/>
      </c:barChart>
      <c:lineChart>
        <c:grouping val="standard"/>
        <c:varyColors val="0"/>
        <c:ser>
          <c:idx val="2"/>
          <c:order val="2"/>
          <c:tx>
            <c:strRef>
              <c:f>'K3.4.10 ESSPROS výdavky'!$Q$117</c:f>
              <c:strCache>
                <c:ptCount val="1"/>
                <c:pt idx="0">
                  <c:v>Efektívne daňovo-odvodové zaťaženie sociálnych dávok (%)</c:v>
                </c:pt>
              </c:strCache>
            </c:strRef>
          </c:tx>
          <c:spPr>
            <a:ln w="28575" cap="rnd">
              <a:noFill/>
              <a:round/>
            </a:ln>
            <a:effectLst/>
          </c:spPr>
          <c:marker>
            <c:symbol val="circle"/>
            <c:size val="8"/>
            <c:spPr>
              <a:solidFill>
                <a:schemeClr val="accent5">
                  <a:lumMod val="75000"/>
                </a:schemeClr>
              </a:solidFill>
              <a:ln w="15875" cap="flat">
                <a:solidFill>
                  <a:schemeClr val="accent5">
                    <a:lumMod val="40000"/>
                    <a:lumOff val="60000"/>
                  </a:schemeClr>
                </a:solidFill>
              </a:ln>
              <a:effectLst/>
            </c:spPr>
          </c:marker>
          <c:cat>
            <c:strRef>
              <c:f>'K3.4.10 ESSPROS výdavky'!$N$118:$N$144</c:f>
              <c:strCache>
                <c:ptCount val="27"/>
                <c:pt idx="0">
                  <c:v>BE</c:v>
                </c:pt>
                <c:pt idx="1">
                  <c:v>BG</c:v>
                </c:pt>
                <c:pt idx="2">
                  <c:v>CZ</c:v>
                </c:pt>
                <c:pt idx="3">
                  <c:v>DK</c:v>
                </c:pt>
                <c:pt idx="4">
                  <c:v>DE</c:v>
                </c:pt>
                <c:pt idx="5">
                  <c:v>EE</c:v>
                </c:pt>
                <c:pt idx="6">
                  <c:v>IE</c:v>
                </c:pt>
                <c:pt idx="7">
                  <c:v>GR</c:v>
                </c:pt>
                <c:pt idx="8">
                  <c:v>ES</c:v>
                </c:pt>
                <c:pt idx="9">
                  <c:v>FR</c:v>
                </c:pt>
                <c:pt idx="10">
                  <c:v>HR</c:v>
                </c:pt>
                <c:pt idx="11">
                  <c:v>IT</c:v>
                </c:pt>
                <c:pt idx="12">
                  <c:v>CY</c:v>
                </c:pt>
                <c:pt idx="13">
                  <c:v>LV</c:v>
                </c:pt>
                <c:pt idx="14">
                  <c:v>LT</c:v>
                </c:pt>
                <c:pt idx="15">
                  <c:v>LU</c:v>
                </c:pt>
                <c:pt idx="16">
                  <c:v>HU</c:v>
                </c:pt>
                <c:pt idx="17">
                  <c:v>MT</c:v>
                </c:pt>
                <c:pt idx="18">
                  <c:v>NL</c:v>
                </c:pt>
                <c:pt idx="19">
                  <c:v>AT</c:v>
                </c:pt>
                <c:pt idx="20">
                  <c:v>PL</c:v>
                </c:pt>
                <c:pt idx="21">
                  <c:v>PT</c:v>
                </c:pt>
                <c:pt idx="22">
                  <c:v>RO</c:v>
                </c:pt>
                <c:pt idx="23">
                  <c:v>SI</c:v>
                </c:pt>
                <c:pt idx="24">
                  <c:v>SK</c:v>
                </c:pt>
                <c:pt idx="25">
                  <c:v>FI</c:v>
                </c:pt>
                <c:pt idx="26">
                  <c:v>SE</c:v>
                </c:pt>
              </c:strCache>
            </c:strRef>
          </c:cat>
          <c:val>
            <c:numRef>
              <c:f>'K3.4.10 ESSPROS výdavky'!$Q$118:$Q$144</c:f>
              <c:numCache>
                <c:formatCode>#,##0.00</c:formatCode>
                <c:ptCount val="27"/>
                <c:pt idx="0">
                  <c:v>9.7799999999999994</c:v>
                </c:pt>
                <c:pt idx="1">
                  <c:v>0.03</c:v>
                </c:pt>
                <c:pt idx="2">
                  <c:v>0.27</c:v>
                </c:pt>
                <c:pt idx="3">
                  <c:v>15.2</c:v>
                </c:pt>
                <c:pt idx="4">
                  <c:v>9.23</c:v>
                </c:pt>
                <c:pt idx="5">
                  <c:v>2.91</c:v>
                </c:pt>
                <c:pt idx="6">
                  <c:v>5.73</c:v>
                </c:pt>
                <c:pt idx="7">
                  <c:v>8.5</c:v>
                </c:pt>
                <c:pt idx="8">
                  <c:v>6.7</c:v>
                </c:pt>
                <c:pt idx="9">
                  <c:v>5.8</c:v>
                </c:pt>
                <c:pt idx="10">
                  <c:v>1.85</c:v>
                </c:pt>
                <c:pt idx="11">
                  <c:v>13.43</c:v>
                </c:pt>
                <c:pt idx="12">
                  <c:v>5.39</c:v>
                </c:pt>
                <c:pt idx="13">
                  <c:v>3.21</c:v>
                </c:pt>
                <c:pt idx="14">
                  <c:v>2.42</c:v>
                </c:pt>
                <c:pt idx="15">
                  <c:v>9.85</c:v>
                </c:pt>
                <c:pt idx="16">
                  <c:v>1.68</c:v>
                </c:pt>
                <c:pt idx="17">
                  <c:v>0.73</c:v>
                </c:pt>
                <c:pt idx="18">
                  <c:v>17.97</c:v>
                </c:pt>
                <c:pt idx="19">
                  <c:v>9.2200000000000006</c:v>
                </c:pt>
                <c:pt idx="20">
                  <c:v>6.09</c:v>
                </c:pt>
                <c:pt idx="21">
                  <c:v>6.16</c:v>
                </c:pt>
                <c:pt idx="22">
                  <c:v>1.3</c:v>
                </c:pt>
                <c:pt idx="23">
                  <c:v>1.63</c:v>
                </c:pt>
                <c:pt idx="24">
                  <c:v>0.28999999999999998</c:v>
                </c:pt>
                <c:pt idx="25">
                  <c:v>10.9</c:v>
                </c:pt>
                <c:pt idx="26">
                  <c:v>10.130000000000001</c:v>
                </c:pt>
              </c:numCache>
            </c:numRef>
          </c:val>
          <c:smooth val="0"/>
          <c:extLst>
            <c:ext xmlns:c16="http://schemas.microsoft.com/office/drawing/2014/chart" uri="{C3380CC4-5D6E-409C-BE32-E72D297353CC}">
              <c16:uniqueId val="{00000006-295F-49C3-BB12-127DBDA0859F}"/>
            </c:ext>
          </c:extLst>
        </c:ser>
        <c:dLbls>
          <c:showLegendKey val="0"/>
          <c:showVal val="0"/>
          <c:showCatName val="0"/>
          <c:showSerName val="0"/>
          <c:showPercent val="0"/>
          <c:showBubbleSize val="0"/>
        </c:dLbls>
        <c:marker val="1"/>
        <c:smooth val="0"/>
        <c:axId val="425175088"/>
        <c:axId val="425173776"/>
      </c:lineChart>
      <c:catAx>
        <c:axId val="677577216"/>
        <c:scaling>
          <c:orientation val="minMax"/>
        </c:scaling>
        <c:delete val="0"/>
        <c:axPos val="b"/>
        <c:numFmt formatCode="General" sourceLinked="1"/>
        <c:majorTickMark val="none"/>
        <c:minorTickMark val="none"/>
        <c:tickLblPos val="nextTo"/>
        <c:spPr>
          <a:noFill/>
          <a:ln w="9525" cap="flat" cmpd="sng" algn="ctr">
            <a:solidFill>
              <a:srgbClr val="898989"/>
            </a:solidFill>
            <a:round/>
          </a:ln>
          <a:effectLst/>
        </c:spPr>
        <c:txPr>
          <a:bodyPr rot="-5400000" spcFirstLastPara="1" vertOverflow="ellipsis"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crossAx val="687391680"/>
        <c:crosses val="autoZero"/>
        <c:auto val="1"/>
        <c:lblAlgn val="ctr"/>
        <c:lblOffset val="100"/>
        <c:noMultiLvlLbl val="0"/>
      </c:catAx>
      <c:valAx>
        <c:axId val="687391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r>
                  <a:rPr lang="sk-SK"/>
                  <a:t>% HDP</a:t>
                </a:r>
              </a:p>
            </c:rich>
          </c:tx>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crossAx val="677577216"/>
        <c:crosses val="autoZero"/>
        <c:crossBetween val="between"/>
      </c:valAx>
      <c:valAx>
        <c:axId val="425173776"/>
        <c:scaling>
          <c:orientation val="minMax"/>
        </c:scaling>
        <c:delete val="0"/>
        <c:axPos val="r"/>
        <c:title>
          <c:tx>
            <c:rich>
              <a:bodyPr rot="-54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r>
                  <a:rPr lang="sk-SK"/>
                  <a:t>daňovo-odvodové zaťaženie</a:t>
                </a:r>
              </a:p>
            </c:rich>
          </c:tx>
          <c:layout>
            <c:manualLayout>
              <c:xMode val="edge"/>
              <c:yMode val="edge"/>
              <c:x val="0.96587413486518403"/>
              <c:y val="0.20931491106864827"/>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title>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crossAx val="425175088"/>
        <c:crosses val="max"/>
        <c:crossBetween val="between"/>
      </c:valAx>
      <c:catAx>
        <c:axId val="425175088"/>
        <c:scaling>
          <c:orientation val="minMax"/>
        </c:scaling>
        <c:delete val="1"/>
        <c:axPos val="b"/>
        <c:numFmt formatCode="General" sourceLinked="1"/>
        <c:majorTickMark val="out"/>
        <c:minorTickMark val="none"/>
        <c:tickLblPos val="nextTo"/>
        <c:crossAx val="425173776"/>
        <c:crosses val="autoZero"/>
        <c:auto val="1"/>
        <c:lblAlgn val="ctr"/>
        <c:lblOffset val="100"/>
        <c:noMultiLvlLbl val="0"/>
      </c:cat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sk-SK"/>
        </a:p>
      </c:txPr>
    </c:legend>
    <c:plotVisOnly val="1"/>
    <c:dispBlanksAs val="gap"/>
    <c:showDLblsOverMax val="0"/>
  </c:chart>
  <c:spPr>
    <a:solidFill>
      <a:schemeClr val="bg1"/>
    </a:solidFill>
    <a:ln w="9525" cap="flat" cmpd="sng" algn="ctr">
      <a:noFill/>
      <a:round/>
    </a:ln>
    <a:effectLst/>
  </c:spPr>
  <c:txPr>
    <a:bodyPr/>
    <a:lstStyle/>
    <a:p>
      <a:pPr>
        <a:defRPr sz="105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0342654750921025E-3"/>
          <c:w val="1"/>
          <c:h val="0.95029731269726891"/>
        </c:manualLayout>
      </c:layout>
      <c:ofPieChart>
        <c:ofPieType val="bar"/>
        <c:varyColors val="1"/>
        <c:ser>
          <c:idx val="0"/>
          <c:order val="0"/>
          <c:spPr>
            <a:ln w="9525">
              <a:solidFill>
                <a:schemeClr val="tx2"/>
              </a:solidFill>
            </a:ln>
          </c:spPr>
          <c:dPt>
            <c:idx val="0"/>
            <c:bubble3D val="0"/>
            <c:spPr>
              <a:solidFill>
                <a:schemeClr val="tx1"/>
              </a:solidFill>
              <a:ln w="9525">
                <a:solidFill>
                  <a:schemeClr val="tx1"/>
                </a:solidFill>
              </a:ln>
              <a:effectLst/>
            </c:spPr>
            <c:extLst>
              <c:ext xmlns:c16="http://schemas.microsoft.com/office/drawing/2014/chart" uri="{C3380CC4-5D6E-409C-BE32-E72D297353CC}">
                <c16:uniqueId val="{00000001-E1ED-4AD2-AE04-FEE05F709BC5}"/>
              </c:ext>
            </c:extLst>
          </c:dPt>
          <c:dPt>
            <c:idx val="1"/>
            <c:bubble3D val="0"/>
            <c:spPr>
              <a:pattFill prst="pct90">
                <a:fgClr>
                  <a:srgbClr val="B7194A"/>
                </a:fgClr>
                <a:bgClr>
                  <a:schemeClr val="bg1"/>
                </a:bgClr>
              </a:pattFill>
              <a:ln w="19050">
                <a:solidFill>
                  <a:schemeClr val="accent1"/>
                </a:solidFill>
              </a:ln>
              <a:effectLst/>
            </c:spPr>
            <c:extLst>
              <c:ext xmlns:c16="http://schemas.microsoft.com/office/drawing/2014/chart" uri="{C3380CC4-5D6E-409C-BE32-E72D297353CC}">
                <c16:uniqueId val="{00000003-E1ED-4AD2-AE04-FEE05F709BC5}"/>
              </c:ext>
            </c:extLst>
          </c:dPt>
          <c:dPt>
            <c:idx val="2"/>
            <c:bubble3D val="0"/>
            <c:spPr>
              <a:solidFill>
                <a:srgbClr val="E02C64"/>
              </a:solidFill>
              <a:ln w="9525">
                <a:solidFill>
                  <a:schemeClr val="tx2"/>
                </a:solidFill>
              </a:ln>
              <a:effectLst/>
            </c:spPr>
            <c:extLst>
              <c:ext xmlns:c16="http://schemas.microsoft.com/office/drawing/2014/chart" uri="{C3380CC4-5D6E-409C-BE32-E72D297353CC}">
                <c16:uniqueId val="{00000005-E1ED-4AD2-AE04-FEE05F709BC5}"/>
              </c:ext>
            </c:extLst>
          </c:dPt>
          <c:dPt>
            <c:idx val="3"/>
            <c:bubble3D val="0"/>
            <c:spPr>
              <a:pattFill prst="wdUpDiag">
                <a:fgClr>
                  <a:schemeClr val="tx2"/>
                </a:fgClr>
                <a:bgClr>
                  <a:schemeClr val="bg1"/>
                </a:bgClr>
              </a:pattFill>
              <a:ln w="9525">
                <a:solidFill>
                  <a:schemeClr val="tx2"/>
                </a:solidFill>
              </a:ln>
              <a:effectLst/>
            </c:spPr>
            <c:extLst>
              <c:ext xmlns:c16="http://schemas.microsoft.com/office/drawing/2014/chart" uri="{C3380CC4-5D6E-409C-BE32-E72D297353CC}">
                <c16:uniqueId val="{00000007-E1ED-4AD2-AE04-FEE05F709BC5}"/>
              </c:ext>
            </c:extLst>
          </c:dPt>
          <c:dPt>
            <c:idx val="4"/>
            <c:bubble3D val="0"/>
            <c:spPr>
              <a:pattFill prst="lgConfetti">
                <a:fgClr>
                  <a:srgbClr val="E02C64"/>
                </a:fgClr>
                <a:bgClr>
                  <a:schemeClr val="bg1"/>
                </a:bgClr>
              </a:pattFill>
              <a:ln w="9525">
                <a:solidFill>
                  <a:schemeClr val="tx2"/>
                </a:solidFill>
              </a:ln>
              <a:effectLst/>
            </c:spPr>
            <c:extLst>
              <c:ext xmlns:c16="http://schemas.microsoft.com/office/drawing/2014/chart" uri="{C3380CC4-5D6E-409C-BE32-E72D297353CC}">
                <c16:uniqueId val="{00000009-E1ED-4AD2-AE04-FEE05F709BC5}"/>
              </c:ext>
            </c:extLst>
          </c:dPt>
          <c:dPt>
            <c:idx val="5"/>
            <c:bubble3D val="0"/>
            <c:spPr>
              <a:solidFill>
                <a:schemeClr val="tx1"/>
              </a:solidFill>
              <a:ln w="9525">
                <a:solidFill>
                  <a:schemeClr val="tx2"/>
                </a:solidFill>
              </a:ln>
              <a:effectLst/>
            </c:spPr>
            <c:extLst>
              <c:ext xmlns:c16="http://schemas.microsoft.com/office/drawing/2014/chart" uri="{C3380CC4-5D6E-409C-BE32-E72D297353CC}">
                <c16:uniqueId val="{0000000B-E1ED-4AD2-AE04-FEE05F709BC5}"/>
              </c:ext>
            </c:extLst>
          </c:dPt>
          <c:dPt>
            <c:idx val="6"/>
            <c:bubble3D val="0"/>
            <c:spPr>
              <a:pattFill prst="wdDnDiag">
                <a:fgClr>
                  <a:srgbClr val="B7194B"/>
                </a:fgClr>
                <a:bgClr>
                  <a:schemeClr val="bg1"/>
                </a:bgClr>
              </a:pattFill>
              <a:ln w="9525">
                <a:solidFill>
                  <a:schemeClr val="tx2"/>
                </a:solidFill>
              </a:ln>
              <a:effectLst/>
            </c:spPr>
            <c:extLst>
              <c:ext xmlns:c16="http://schemas.microsoft.com/office/drawing/2014/chart" uri="{C3380CC4-5D6E-409C-BE32-E72D297353CC}">
                <c16:uniqueId val="{0000000D-E1ED-4AD2-AE04-FEE05F709BC5}"/>
              </c:ext>
            </c:extLst>
          </c:dPt>
          <c:dPt>
            <c:idx val="7"/>
            <c:bubble3D val="0"/>
            <c:spPr>
              <a:solidFill>
                <a:srgbClr val="898989"/>
              </a:solidFill>
              <a:ln w="9525">
                <a:solidFill>
                  <a:schemeClr val="tx2"/>
                </a:solidFill>
              </a:ln>
              <a:effectLst/>
            </c:spPr>
            <c:extLst>
              <c:ext xmlns:c16="http://schemas.microsoft.com/office/drawing/2014/chart" uri="{C3380CC4-5D6E-409C-BE32-E72D297353CC}">
                <c16:uniqueId val="{0000000F-E1ED-4AD2-AE04-FEE05F709BC5}"/>
              </c:ext>
            </c:extLst>
          </c:dPt>
          <c:dPt>
            <c:idx val="8"/>
            <c:bubble3D val="0"/>
            <c:spPr>
              <a:pattFill prst="narVert">
                <a:fgClr>
                  <a:srgbClr val="E02C64"/>
                </a:fgClr>
                <a:bgClr>
                  <a:schemeClr val="bg1"/>
                </a:bgClr>
              </a:pattFill>
              <a:ln w="9525">
                <a:solidFill>
                  <a:schemeClr val="tx2"/>
                </a:solidFill>
              </a:ln>
              <a:effectLst/>
            </c:spPr>
            <c:extLst>
              <c:ext xmlns:c16="http://schemas.microsoft.com/office/drawing/2014/chart" uri="{C3380CC4-5D6E-409C-BE32-E72D297353CC}">
                <c16:uniqueId val="{00000011-E1ED-4AD2-AE04-FEE05F709BC5}"/>
              </c:ext>
            </c:extLst>
          </c:dPt>
          <c:dPt>
            <c:idx val="9"/>
            <c:bubble3D val="0"/>
            <c:spPr>
              <a:pattFill prst="openDmnd">
                <a:fgClr>
                  <a:schemeClr val="tx1"/>
                </a:fgClr>
                <a:bgClr>
                  <a:schemeClr val="bg1"/>
                </a:bgClr>
              </a:pattFill>
              <a:ln w="19050">
                <a:solidFill>
                  <a:srgbClr val="898989"/>
                </a:solidFill>
              </a:ln>
              <a:effectLst/>
            </c:spPr>
            <c:extLst>
              <c:ext xmlns:c16="http://schemas.microsoft.com/office/drawing/2014/chart" uri="{C3380CC4-5D6E-409C-BE32-E72D297353CC}">
                <c16:uniqueId val="{00000013-E1ED-4AD2-AE04-FEE05F709BC5}"/>
              </c:ext>
            </c:extLst>
          </c:dPt>
          <c:dLbls>
            <c:dLbl>
              <c:idx val="0"/>
              <c:layout>
                <c:manualLayout>
                  <c:x val="0"/>
                  <c:y val="0.38205126198729655"/>
                </c:manualLayout>
              </c:layou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E1ED-4AD2-AE04-FEE05F709BC5}"/>
                </c:ext>
              </c:extLst>
            </c:dLbl>
            <c:dLbl>
              <c:idx val="1"/>
              <c:layout>
                <c:manualLayout>
                  <c:x val="1.9449177192713263E-4"/>
                  <c:y val="-0.36827222873906551"/>
                </c:manualLayout>
              </c:layout>
              <c:tx>
                <c:rich>
                  <a:bodyPr/>
                  <a:lstStyle/>
                  <a:p>
                    <a:fld id="{C97943FB-1AE3-48E5-B80E-42ABDD820D8F}" type="CATEGORYNAME">
                      <a:rPr lang="en-US"/>
                      <a:pPr/>
                      <a:t>[NÁZOV KATEGÓRIE]</a:t>
                    </a:fld>
                    <a:r>
                      <a:rPr lang="en-US" baseline="0"/>
                      <a:t>; 1,7%</a:t>
                    </a:r>
                  </a:p>
                </c:rich>
              </c:tx>
              <c:showLegendKey val="0"/>
              <c:showVal val="1"/>
              <c:showCatName val="1"/>
              <c:showSerName val="0"/>
              <c:showPercent val="0"/>
              <c:showBubbleSize val="0"/>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3-E1ED-4AD2-AE04-FEE05F709BC5}"/>
                </c:ext>
              </c:extLst>
            </c:dLbl>
            <c:dLbl>
              <c:idx val="2"/>
              <c:layout>
                <c:manualLayout>
                  <c:x val="-6.0416652470017762E-2"/>
                  <c:y val="-1.004618608806263E-2"/>
                </c:manualLayout>
              </c:layout>
              <c:tx>
                <c:rich>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fld id="{239F5E69-9CDD-4A87-BC5F-CB4C41A1B4E3}" type="CATEGORYNAME">
                      <a:rPr lang="en-US"/>
                      <a:pPr>
                        <a:defRPr/>
                      </a:pPr>
                      <a:t>[NÁZOV KATEGÓRIE]</a:t>
                    </a:fld>
                    <a:r>
                      <a:rPr lang="en-US" baseline="0"/>
                      <a:t>; 30,2%</a:t>
                    </a:r>
                  </a:p>
                </c:rich>
              </c:tx>
              <c:numFmt formatCode="0.0%" sourceLinked="0"/>
              <c:spPr>
                <a:solidFill>
                  <a:schemeClr val="bg1"/>
                </a:solid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showLegendKey val="0"/>
              <c:showVal val="1"/>
              <c:showCatName val="1"/>
              <c:showSerName val="0"/>
              <c:showPercent val="0"/>
              <c:showBubbleSize val="0"/>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5-E1ED-4AD2-AE04-FEE05F709BC5}"/>
                </c:ext>
              </c:extLst>
            </c:dLbl>
            <c:dLbl>
              <c:idx val="3"/>
              <c:layout>
                <c:manualLayout>
                  <c:x val="-0.29998835813017061"/>
                  <c:y val="-0.10677345832393748"/>
                </c:manualLayout>
              </c:layout>
              <c:tx>
                <c:rich>
                  <a:bodyPr/>
                  <a:lstStyle/>
                  <a:p>
                    <a:fld id="{CEF651FD-5B12-4612-85F1-2062FBA4473B}" type="CATEGORYNAME">
                      <a:rPr lang="en-US"/>
                      <a:pPr/>
                      <a:t>[NÁZOV KATEGÓRIE]</a:t>
                    </a:fld>
                    <a:r>
                      <a:rPr lang="en-US" baseline="0"/>
                      <a:t>; 7,2%</a:t>
                    </a:r>
                  </a:p>
                </c:rich>
              </c:tx>
              <c:showLegendKey val="0"/>
              <c:showVal val="1"/>
              <c:showCatName val="1"/>
              <c:showSerName val="0"/>
              <c:showPercent val="0"/>
              <c:showBubbleSize val="0"/>
              <c:extLst>
                <c:ext xmlns:c15="http://schemas.microsoft.com/office/drawing/2012/chart" uri="{CE6537A1-D6FC-4f65-9D91-7224C49458BB}">
                  <c15:layout>
                    <c:manualLayout>
                      <c:w val="0.1916628321042006"/>
                      <c:h val="0.14122228632361591"/>
                    </c:manualLayout>
                  </c15:layout>
                  <c15:dlblFieldTable/>
                  <c15:showDataLabelsRange val="0"/>
                </c:ext>
                <c:ext xmlns:c16="http://schemas.microsoft.com/office/drawing/2014/chart" uri="{C3380CC4-5D6E-409C-BE32-E72D297353CC}">
                  <c16:uniqueId val="{00000007-E1ED-4AD2-AE04-FEE05F709BC5}"/>
                </c:ext>
              </c:extLst>
            </c:dLbl>
            <c:dLbl>
              <c:idx val="4"/>
              <c:layout>
                <c:manualLayout>
                  <c:x val="-9.8414696025038315E-2"/>
                  <c:y val="-4.695120785565142E-2"/>
                </c:manualLayout>
              </c:layout>
              <c:tx>
                <c:rich>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fld id="{21028C1E-F40A-4B4D-8742-19E8366C710C}" type="CATEGORYNAME">
                      <a:rPr lang="en-US"/>
                      <a:pPr>
                        <a:defRPr/>
                      </a:pPr>
                      <a:t>[NÁZOV KATEGÓRIE]</a:t>
                    </a:fld>
                    <a:r>
                      <a:rPr lang="en-US" baseline="0"/>
                      <a:t>; 38,4%</a:t>
                    </a:r>
                  </a:p>
                </c:rich>
              </c:tx>
              <c:numFmt formatCode="0.0%" sourceLinked="0"/>
              <c:spPr>
                <a:solidFill>
                  <a:schemeClr val="bg1"/>
                </a:solid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showLegendKey val="0"/>
              <c:showVal val="1"/>
              <c:showCatName val="1"/>
              <c:showSerName val="0"/>
              <c:showPercent val="0"/>
              <c:showBubbleSize val="0"/>
              <c:extLst>
                <c:ext xmlns:c15="http://schemas.microsoft.com/office/drawing/2012/chart" uri="{CE6537A1-D6FC-4f65-9D91-7224C49458BB}">
                  <c15:layout>
                    <c:manualLayout>
                      <c:w val="0.14871101871101872"/>
                      <c:h val="0.13231240857738633"/>
                    </c:manualLayout>
                  </c15:layout>
                  <c15:dlblFieldTable/>
                  <c15:showDataLabelsRange val="0"/>
                </c:ext>
                <c:ext xmlns:c16="http://schemas.microsoft.com/office/drawing/2014/chart" uri="{C3380CC4-5D6E-409C-BE32-E72D297353CC}">
                  <c16:uniqueId val="{00000009-E1ED-4AD2-AE04-FEE05F709BC5}"/>
                </c:ext>
              </c:extLst>
            </c:dLbl>
            <c:dLbl>
              <c:idx val="5"/>
              <c:layout>
                <c:manualLayout>
                  <c:x val="-0.30120428799871801"/>
                  <c:y val="-0.27746396120855232"/>
                </c:manualLayout>
              </c:layout>
              <c:tx>
                <c:rich>
                  <a:bodyPr/>
                  <a:lstStyle/>
                  <a:p>
                    <a:fld id="{A4FB8850-EC0C-484F-8445-D50FE77D30E8}" type="CATEGORYNAME">
                      <a:rPr lang="en-US"/>
                      <a:pPr/>
                      <a:t>[NÁZOV KATEGÓRIE]</a:t>
                    </a:fld>
                    <a:r>
                      <a:rPr lang="en-US" baseline="0"/>
                      <a:t>; 1,5%</a:t>
                    </a:r>
                  </a:p>
                </c:rich>
              </c:tx>
              <c:showLegendKey val="0"/>
              <c:showVal val="1"/>
              <c:showCatName val="1"/>
              <c:showSerName val="0"/>
              <c:showPercent val="0"/>
              <c:showBubbleSize val="0"/>
              <c:extLst>
                <c:ext xmlns:c15="http://schemas.microsoft.com/office/drawing/2012/chart" uri="{CE6537A1-D6FC-4f65-9D91-7224C49458BB}">
                  <c15:layout>
                    <c:manualLayout>
                      <c:w val="0.15535853819799242"/>
                      <c:h val="0.18432741943062744"/>
                    </c:manualLayout>
                  </c15:layout>
                  <c15:dlblFieldTable/>
                  <c15:showDataLabelsRange val="0"/>
                </c:ext>
                <c:ext xmlns:c16="http://schemas.microsoft.com/office/drawing/2014/chart" uri="{C3380CC4-5D6E-409C-BE32-E72D297353CC}">
                  <c16:uniqueId val="{0000000B-E1ED-4AD2-AE04-FEE05F709BC5}"/>
                </c:ext>
              </c:extLst>
            </c:dLbl>
            <c:dLbl>
              <c:idx val="6"/>
              <c:layout>
                <c:manualLayout>
                  <c:x val="-0.33703537577553327"/>
                  <c:y val="-8.9026796551616966E-2"/>
                </c:manualLayout>
              </c:layout>
              <c:tx>
                <c:rich>
                  <a:bodyPr/>
                  <a:lstStyle/>
                  <a:p>
                    <a:fld id="{5E425C6C-B97A-4EC9-BDF2-71EE29F97041}" type="CATEGORYNAME">
                      <a:rPr lang="en-US"/>
                      <a:pPr/>
                      <a:t>[NÁZOV KATEGÓRIE]</a:t>
                    </a:fld>
                    <a:r>
                      <a:rPr lang="en-US" baseline="0"/>
                      <a:t>; 4,1%</a:t>
                    </a:r>
                  </a:p>
                </c:rich>
              </c:tx>
              <c:showLegendKey val="0"/>
              <c:showVal val="1"/>
              <c:showCatName val="1"/>
              <c:showSerName val="0"/>
              <c:showPercent val="0"/>
              <c:showBubbleSize val="0"/>
              <c:extLst>
                <c:ext xmlns:c15="http://schemas.microsoft.com/office/drawing/2012/chart" uri="{CE6537A1-D6FC-4f65-9D91-7224C49458BB}">
                  <c15:layout>
                    <c:manualLayout>
                      <c:w val="0.12935927447738471"/>
                      <c:h val="0.10886402539603499"/>
                    </c:manualLayout>
                  </c15:layout>
                  <c15:dlblFieldTable/>
                  <c15:showDataLabelsRange val="0"/>
                </c:ext>
                <c:ext xmlns:c16="http://schemas.microsoft.com/office/drawing/2014/chart" uri="{C3380CC4-5D6E-409C-BE32-E72D297353CC}">
                  <c16:uniqueId val="{0000000D-E1ED-4AD2-AE04-FEE05F709BC5}"/>
                </c:ext>
              </c:extLst>
            </c:dLbl>
            <c:dLbl>
              <c:idx val="7"/>
              <c:layout>
                <c:manualLayout>
                  <c:x val="-0.33126025140911541"/>
                  <c:y val="-5.4904503545771359E-2"/>
                </c:manualLayout>
              </c:layout>
              <c:tx>
                <c:rich>
                  <a:bodyPr/>
                  <a:lstStyle/>
                  <a:p>
                    <a:fld id="{9BD76FB3-7818-4BA5-9FEF-4D8F7E824966}" type="CATEGORYNAME">
                      <a:rPr lang="en-US"/>
                      <a:pPr/>
                      <a:t>[NÁZOV KATEGÓRIE]</a:t>
                    </a:fld>
                    <a:r>
                      <a:rPr lang="en-US" baseline="0"/>
                      <a:t>; 13,6%</a:t>
                    </a:r>
                  </a:p>
                </c:rich>
              </c:tx>
              <c:showLegendKey val="0"/>
              <c:showVal val="1"/>
              <c:showCatName val="1"/>
              <c:showSerName val="0"/>
              <c:showPercent val="0"/>
              <c:showBubbleSize val="0"/>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F-E1ED-4AD2-AE04-FEE05F709BC5}"/>
                </c:ext>
              </c:extLst>
            </c:dLbl>
            <c:dLbl>
              <c:idx val="8"/>
              <c:layout>
                <c:manualLayout>
                  <c:x val="-0.30861479234684697"/>
                  <c:y val="-2.6789829568167056E-2"/>
                </c:manualLayout>
              </c:layout>
              <c:tx>
                <c:rich>
                  <a:bodyPr/>
                  <a:lstStyle/>
                  <a:p>
                    <a:fld id="{492527F0-3409-4725-BB31-B85546315D11}" type="CATEGORYNAME">
                      <a:rPr lang="en-US"/>
                      <a:pPr/>
                      <a:t>[NÁZOV KATEGÓRIE]</a:t>
                    </a:fld>
                    <a:r>
                      <a:rPr lang="en-US" baseline="0"/>
                      <a:t>; 3,1%</a:t>
                    </a:r>
                  </a:p>
                </c:rich>
              </c:tx>
              <c:showLegendKey val="0"/>
              <c:showVal val="1"/>
              <c:showCatName val="1"/>
              <c:showSerName val="0"/>
              <c:showPercent val="0"/>
              <c:showBubbleSize val="0"/>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11-E1ED-4AD2-AE04-FEE05F709BC5}"/>
                </c:ext>
              </c:extLst>
            </c:dLbl>
            <c:dLbl>
              <c:idx val="9"/>
              <c:layout>
                <c:manualLayout>
                  <c:x val="-0.3107471543798086"/>
                  <c:y val="-0.20335925853224029"/>
                </c:manualLayout>
              </c:layout>
              <c:tx>
                <c:rich>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r>
                      <a:rPr lang="en-US"/>
                      <a:t>Sociálne dávky; 98,1%</a:t>
                    </a:r>
                  </a:p>
                </c:rich>
              </c:tx>
              <c:numFmt formatCode="0.0%" sourceLinked="0"/>
              <c:spPr>
                <a:solidFill>
                  <a:schemeClr val="bg1"/>
                </a:solidFill>
                <a:ln>
                  <a:solidFill>
                    <a:schemeClr val="tx2"/>
                  </a:solid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showLegendKey val="0"/>
              <c:showVal val="1"/>
              <c:showCatName val="1"/>
              <c:showSerName val="0"/>
              <c:showPercent val="0"/>
              <c:showBubbleSize val="0"/>
              <c:extLst>
                <c:ext xmlns:c15="http://schemas.microsoft.com/office/drawing/2012/chart" uri="{CE6537A1-D6FC-4f65-9D91-7224C49458BB}">
                  <c15:layout>
                    <c:manualLayout>
                      <c:w val="0.24090085963290456"/>
                      <c:h val="8.7016693473063289E-2"/>
                    </c:manualLayout>
                  </c15:layout>
                </c:ext>
                <c:ext xmlns:c16="http://schemas.microsoft.com/office/drawing/2014/chart" uri="{C3380CC4-5D6E-409C-BE32-E72D297353CC}">
                  <c16:uniqueId val="{00000013-E1ED-4AD2-AE04-FEE05F709BC5}"/>
                </c:ext>
              </c:extLst>
            </c:dLbl>
            <c:numFmt formatCode="0.0%" sourceLinked="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'[4]K3.4.9 ESSPROS výdavky'!$Q$36:$Q$44</c:f>
              <c:strCache>
                <c:ptCount val="9"/>
                <c:pt idx="0">
                  <c:v>Iné výdavky</c:v>
                </c:pt>
                <c:pt idx="1">
                  <c:v>Administratívne výdavky</c:v>
                </c:pt>
                <c:pt idx="2">
                  <c:v>Choroba, zdravotná starostlivosť</c:v>
                </c:pt>
                <c:pt idx="3">
                  <c:v>Zdravotné postihnutie</c:v>
                </c:pt>
                <c:pt idx="4">
                  <c:v>Staroba</c:v>
                </c:pt>
                <c:pt idx="5">
                  <c:v>Sociálne vylúčenie a bývanie</c:v>
                </c:pt>
                <c:pt idx="6">
                  <c:v>Pozostalí</c:v>
                </c:pt>
                <c:pt idx="7">
                  <c:v>Rodina, deti</c:v>
                </c:pt>
                <c:pt idx="8">
                  <c:v>Nezamestnanosť</c:v>
                </c:pt>
              </c:strCache>
            </c:strRef>
          </c:cat>
          <c:val>
            <c:numRef>
              <c:f>'[4]K3.4.9 ESSPROS výdavky'!$R$36:$R$44</c:f>
              <c:numCache>
                <c:formatCode>General</c:formatCode>
                <c:ptCount val="9"/>
                <c:pt idx="0">
                  <c:v>2E-3</c:v>
                </c:pt>
                <c:pt idx="1">
                  <c:v>1.9E-2</c:v>
                </c:pt>
                <c:pt idx="2">
                  <c:v>0.309</c:v>
                </c:pt>
                <c:pt idx="3">
                  <c:v>7.2999999999999995E-2</c:v>
                </c:pt>
                <c:pt idx="4">
                  <c:v>0.39900000000000002</c:v>
                </c:pt>
                <c:pt idx="5">
                  <c:v>1.2999999999999999E-2</c:v>
                </c:pt>
                <c:pt idx="6">
                  <c:v>4.2999999999999997E-2</c:v>
                </c:pt>
                <c:pt idx="7">
                  <c:v>0.105</c:v>
                </c:pt>
                <c:pt idx="8">
                  <c:v>3.5999999999999997E-2</c:v>
                </c:pt>
              </c:numCache>
            </c:numRef>
          </c:val>
          <c:extLst>
            <c:ext xmlns:c16="http://schemas.microsoft.com/office/drawing/2014/chart" uri="{C3380CC4-5D6E-409C-BE32-E72D297353CC}">
              <c16:uniqueId val="{00000014-E1ED-4AD2-AE04-FEE05F709BC5}"/>
            </c:ext>
          </c:extLst>
        </c:ser>
        <c:dLbls>
          <c:showLegendKey val="0"/>
          <c:showVal val="0"/>
          <c:showCatName val="0"/>
          <c:showSerName val="0"/>
          <c:showPercent val="0"/>
          <c:showBubbleSize val="0"/>
          <c:showLeaderLines val="1"/>
        </c:dLbls>
        <c:gapWidth val="151"/>
        <c:splitType val="pos"/>
        <c:splitPos val="7"/>
        <c:secondPieSize val="97"/>
        <c:serLines>
          <c:spPr>
            <a:ln w="9525" cap="flat" cmpd="sng" algn="ctr">
              <a:solidFill>
                <a:schemeClr val="tx1">
                  <a:lumMod val="35000"/>
                  <a:lumOff val="65000"/>
                </a:schemeClr>
              </a:solidFill>
              <a:round/>
            </a:ln>
            <a:effectLst/>
          </c:spPr>
        </c:serLines>
      </c:of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00">
          <a:solidFill>
            <a:sysClr val="windowText" lastClr="000000"/>
          </a:solidFill>
          <a:latin typeface="Arial Narrow" panose="020B0606020202030204" pitchFamily="34" charset="0"/>
        </a:defRPr>
      </a:pPr>
      <a:endParaRPr lang="sk-SK"/>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404237557168935E-2"/>
          <c:y val="4.0599772269280243E-2"/>
          <c:w val="0.88493030293482189"/>
          <c:h val="0.87092353002377865"/>
        </c:manualLayout>
      </c:layout>
      <c:barChart>
        <c:barDir val="col"/>
        <c:grouping val="clustered"/>
        <c:varyColors val="0"/>
        <c:ser>
          <c:idx val="0"/>
          <c:order val="0"/>
          <c:spPr>
            <a:solidFill>
              <a:srgbClr val="B9194A"/>
            </a:solidFill>
          </c:spPr>
          <c:invertIfNegative val="0"/>
          <c:dPt>
            <c:idx val="3"/>
            <c:invertIfNegative val="0"/>
            <c:bubble3D val="0"/>
            <c:spPr>
              <a:solidFill>
                <a:srgbClr val="B7194B"/>
              </a:solidFill>
            </c:spPr>
            <c:extLst>
              <c:ext xmlns:c16="http://schemas.microsoft.com/office/drawing/2014/chart" uri="{C3380CC4-5D6E-409C-BE32-E72D297353CC}">
                <c16:uniqueId val="{00000001-3065-4415-8F1A-2BA8DC1EFA6E}"/>
              </c:ext>
            </c:extLst>
          </c:dPt>
          <c:dPt>
            <c:idx val="4"/>
            <c:invertIfNegative val="0"/>
            <c:bubble3D val="0"/>
            <c:spPr>
              <a:solidFill>
                <a:srgbClr val="B7194B"/>
              </a:solidFill>
            </c:spPr>
            <c:extLst>
              <c:ext xmlns:c16="http://schemas.microsoft.com/office/drawing/2014/chart" uri="{C3380CC4-5D6E-409C-BE32-E72D297353CC}">
                <c16:uniqueId val="{00000001-B18E-4966-9594-E0E3AF959C46}"/>
              </c:ext>
            </c:extLst>
          </c:dPt>
          <c:dPt>
            <c:idx val="14"/>
            <c:invertIfNegative val="0"/>
            <c:bubble3D val="0"/>
            <c:spPr>
              <a:solidFill>
                <a:srgbClr val="B7194B"/>
              </a:solidFill>
            </c:spPr>
            <c:extLst>
              <c:ext xmlns:c16="http://schemas.microsoft.com/office/drawing/2014/chart" uri="{C3380CC4-5D6E-409C-BE32-E72D297353CC}">
                <c16:uniqueId val="{00000005-3065-4415-8F1A-2BA8DC1EFA6E}"/>
              </c:ext>
            </c:extLst>
          </c:dPt>
          <c:dPt>
            <c:idx val="16"/>
            <c:invertIfNegative val="0"/>
            <c:bubble3D val="0"/>
            <c:spPr>
              <a:solidFill>
                <a:srgbClr val="B7194B"/>
              </a:solidFill>
            </c:spPr>
            <c:extLst>
              <c:ext xmlns:c16="http://schemas.microsoft.com/office/drawing/2014/chart" uri="{C3380CC4-5D6E-409C-BE32-E72D297353CC}">
                <c16:uniqueId val="{00000007-3065-4415-8F1A-2BA8DC1EFA6E}"/>
              </c:ext>
            </c:extLst>
          </c:dPt>
          <c:dPt>
            <c:idx val="17"/>
            <c:invertIfNegative val="0"/>
            <c:bubble3D val="0"/>
            <c:spPr>
              <a:solidFill>
                <a:srgbClr val="B7194B"/>
              </a:solidFill>
            </c:spPr>
            <c:extLst>
              <c:ext xmlns:c16="http://schemas.microsoft.com/office/drawing/2014/chart" uri="{C3380CC4-5D6E-409C-BE32-E72D297353CC}">
                <c16:uniqueId val="{00000007-B18E-4966-9594-E0E3AF959C46}"/>
              </c:ext>
            </c:extLst>
          </c:dPt>
          <c:dPt>
            <c:idx val="22"/>
            <c:invertIfNegative val="0"/>
            <c:bubble3D val="0"/>
            <c:spPr>
              <a:solidFill>
                <a:srgbClr val="B9194A"/>
              </a:solidFill>
              <a:ln>
                <a:solidFill>
                  <a:schemeClr val="accent2"/>
                </a:solidFill>
              </a:ln>
            </c:spPr>
            <c:extLst>
              <c:ext xmlns:c16="http://schemas.microsoft.com/office/drawing/2014/chart" uri="{C3380CC4-5D6E-409C-BE32-E72D297353CC}">
                <c16:uniqueId val="{0000000B-3065-4415-8F1A-2BA8DC1EFA6E}"/>
              </c:ext>
            </c:extLst>
          </c:dPt>
          <c:dPt>
            <c:idx val="23"/>
            <c:invertIfNegative val="0"/>
            <c:bubble3D val="0"/>
            <c:spPr>
              <a:solidFill>
                <a:srgbClr val="B9194A"/>
              </a:solidFill>
              <a:ln>
                <a:solidFill>
                  <a:srgbClr val="B7194B"/>
                </a:solidFill>
              </a:ln>
            </c:spPr>
            <c:extLst>
              <c:ext xmlns:c16="http://schemas.microsoft.com/office/drawing/2014/chart" uri="{C3380CC4-5D6E-409C-BE32-E72D297353CC}">
                <c16:uniqueId val="{0000000B-B18E-4966-9594-E0E3AF959C46}"/>
              </c:ext>
            </c:extLst>
          </c:dPt>
          <c:dPt>
            <c:idx val="24"/>
            <c:invertIfNegative val="0"/>
            <c:bubble3D val="0"/>
            <c:spPr>
              <a:pattFill prst="wdUpDiag">
                <a:fgClr>
                  <a:srgbClr val="B9194A"/>
                </a:fgClr>
                <a:bgClr>
                  <a:schemeClr val="bg1"/>
                </a:bgClr>
              </a:pattFill>
              <a:ln>
                <a:solidFill>
                  <a:srgbClr val="B7194B"/>
                </a:solidFill>
              </a:ln>
            </c:spPr>
            <c:extLst>
              <c:ext xmlns:c16="http://schemas.microsoft.com/office/drawing/2014/chart" uri="{C3380CC4-5D6E-409C-BE32-E72D297353CC}">
                <c16:uniqueId val="{0000000D-B18E-4966-9594-E0E3AF959C46}"/>
              </c:ext>
            </c:extLst>
          </c:dPt>
          <c:dLbls>
            <c:numFmt formatCode="#,##0.0" sourceLinked="0"/>
            <c:spPr>
              <a:noFill/>
              <a:ln w="25400">
                <a:noFill/>
              </a:ln>
            </c:spPr>
            <c:txPr>
              <a:bodyPr rot="-5400000" vert="horz"/>
              <a:lstStyle/>
              <a:p>
                <a:pPr>
                  <a:defRPr/>
                </a:pPr>
                <a:endParaRPr lang="sk-SK"/>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'K3.4.10 ESSPROS testované dávky'!$K$4:$K$30</c:f>
              <c:strCache>
                <c:ptCount val="27"/>
                <c:pt idx="0">
                  <c:v>BE</c:v>
                </c:pt>
                <c:pt idx="1">
                  <c:v>BG</c:v>
                </c:pt>
                <c:pt idx="2">
                  <c:v>CZ</c:v>
                </c:pt>
                <c:pt idx="3">
                  <c:v>DK</c:v>
                </c:pt>
                <c:pt idx="4">
                  <c:v>DE</c:v>
                </c:pt>
                <c:pt idx="5">
                  <c:v>EE</c:v>
                </c:pt>
                <c:pt idx="6">
                  <c:v>IE</c:v>
                </c:pt>
                <c:pt idx="7">
                  <c:v>HR</c:v>
                </c:pt>
                <c:pt idx="8">
                  <c:v>ES</c:v>
                </c:pt>
                <c:pt idx="9">
                  <c:v>FR</c:v>
                </c:pt>
                <c:pt idx="10">
                  <c:v>HR</c:v>
                </c:pt>
                <c:pt idx="11">
                  <c:v>IT</c:v>
                </c:pt>
                <c:pt idx="12">
                  <c:v>CY</c:v>
                </c:pt>
                <c:pt idx="13">
                  <c:v>LV</c:v>
                </c:pt>
                <c:pt idx="14">
                  <c:v>LT</c:v>
                </c:pt>
                <c:pt idx="15">
                  <c:v>LU</c:v>
                </c:pt>
                <c:pt idx="16">
                  <c:v>HU</c:v>
                </c:pt>
                <c:pt idx="17">
                  <c:v>MT</c:v>
                </c:pt>
                <c:pt idx="18">
                  <c:v>NL</c:v>
                </c:pt>
                <c:pt idx="19">
                  <c:v>AT</c:v>
                </c:pt>
                <c:pt idx="20">
                  <c:v>PL</c:v>
                </c:pt>
                <c:pt idx="21">
                  <c:v>PT</c:v>
                </c:pt>
                <c:pt idx="22">
                  <c:v>RO</c:v>
                </c:pt>
                <c:pt idx="23">
                  <c:v>SI</c:v>
                </c:pt>
                <c:pt idx="24">
                  <c:v>SK</c:v>
                </c:pt>
                <c:pt idx="25">
                  <c:v>FI</c:v>
                </c:pt>
                <c:pt idx="26">
                  <c:v>SE</c:v>
                </c:pt>
              </c:strCache>
            </c:strRef>
          </c:cat>
          <c:val>
            <c:numRef>
              <c:f>'K3.4.10 ESSPROS testované dávky'!$L$4:$L$30</c:f>
              <c:numCache>
                <c:formatCode>0.0</c:formatCode>
                <c:ptCount val="27"/>
                <c:pt idx="0">
                  <c:v>6.6</c:v>
                </c:pt>
                <c:pt idx="1">
                  <c:v>1.69</c:v>
                </c:pt>
                <c:pt idx="2">
                  <c:v>2.15</c:v>
                </c:pt>
                <c:pt idx="3">
                  <c:v>36.15</c:v>
                </c:pt>
                <c:pt idx="4">
                  <c:v>13.47</c:v>
                </c:pt>
                <c:pt idx="5">
                  <c:v>0.94</c:v>
                </c:pt>
                <c:pt idx="6">
                  <c:v>24.75</c:v>
                </c:pt>
                <c:pt idx="7">
                  <c:v>5.17</c:v>
                </c:pt>
                <c:pt idx="8">
                  <c:v>11.83</c:v>
                </c:pt>
                <c:pt idx="9">
                  <c:v>10.86</c:v>
                </c:pt>
                <c:pt idx="10">
                  <c:v>4.96</c:v>
                </c:pt>
                <c:pt idx="11">
                  <c:v>7.57</c:v>
                </c:pt>
                <c:pt idx="12">
                  <c:v>10.41</c:v>
                </c:pt>
                <c:pt idx="13">
                  <c:v>1.75</c:v>
                </c:pt>
                <c:pt idx="14">
                  <c:v>4.07</c:v>
                </c:pt>
                <c:pt idx="15">
                  <c:v>7.16</c:v>
                </c:pt>
                <c:pt idx="16">
                  <c:v>3.44</c:v>
                </c:pt>
                <c:pt idx="17">
                  <c:v>8.2100000000000009</c:v>
                </c:pt>
                <c:pt idx="18">
                  <c:v>15.89</c:v>
                </c:pt>
                <c:pt idx="19">
                  <c:v>9.3800000000000008</c:v>
                </c:pt>
                <c:pt idx="20">
                  <c:v>1.5</c:v>
                </c:pt>
                <c:pt idx="21">
                  <c:v>10.15</c:v>
                </c:pt>
                <c:pt idx="22">
                  <c:v>7.15</c:v>
                </c:pt>
                <c:pt idx="23">
                  <c:v>7.83</c:v>
                </c:pt>
                <c:pt idx="24">
                  <c:v>4.43</c:v>
                </c:pt>
                <c:pt idx="25">
                  <c:v>6.1</c:v>
                </c:pt>
                <c:pt idx="26">
                  <c:v>2.15</c:v>
                </c:pt>
              </c:numCache>
            </c:numRef>
          </c:val>
          <c:extLst>
            <c:ext xmlns:c16="http://schemas.microsoft.com/office/drawing/2014/chart" uri="{C3380CC4-5D6E-409C-BE32-E72D297353CC}">
              <c16:uniqueId val="{0000000E-B18E-4966-9594-E0E3AF959C46}"/>
            </c:ext>
          </c:extLst>
        </c:ser>
        <c:dLbls>
          <c:showLegendKey val="0"/>
          <c:showVal val="0"/>
          <c:showCatName val="0"/>
          <c:showSerName val="0"/>
          <c:showPercent val="0"/>
          <c:showBubbleSize val="0"/>
        </c:dLbls>
        <c:gapWidth val="38"/>
        <c:axId val="219208096"/>
        <c:axId val="219208488"/>
      </c:barChart>
      <c:catAx>
        <c:axId val="219208096"/>
        <c:scaling>
          <c:orientation val="minMax"/>
        </c:scaling>
        <c:delete val="0"/>
        <c:axPos val="b"/>
        <c:numFmt formatCode="General" sourceLinked="1"/>
        <c:majorTickMark val="out"/>
        <c:minorTickMark val="none"/>
        <c:tickLblPos val="nextTo"/>
        <c:spPr>
          <a:solidFill>
            <a:schemeClr val="bg1"/>
          </a:solidFill>
        </c:spPr>
        <c:crossAx val="219208488"/>
        <c:crosses val="autoZero"/>
        <c:auto val="1"/>
        <c:lblAlgn val="ctr"/>
        <c:lblOffset val="100"/>
        <c:noMultiLvlLbl val="0"/>
      </c:catAx>
      <c:valAx>
        <c:axId val="219208488"/>
        <c:scaling>
          <c:orientation val="minMax"/>
        </c:scaling>
        <c:delete val="0"/>
        <c:axPos val="l"/>
        <c:majorGridlines/>
        <c:title>
          <c:tx>
            <c:rich>
              <a:bodyPr rot="0" vert="horz"/>
              <a:lstStyle/>
              <a:p>
                <a:pPr>
                  <a:defRPr/>
                </a:pPr>
                <a:r>
                  <a:rPr lang="sk-SK"/>
                  <a:t>%</a:t>
                </a:r>
              </a:p>
            </c:rich>
          </c:tx>
          <c:layout/>
          <c:overlay val="0"/>
        </c:title>
        <c:numFmt formatCode="0.0" sourceLinked="1"/>
        <c:majorTickMark val="out"/>
        <c:minorTickMark val="none"/>
        <c:tickLblPos val="nextTo"/>
        <c:crossAx val="219208096"/>
        <c:crosses val="autoZero"/>
        <c:crossBetween val="between"/>
      </c:valAx>
    </c:plotArea>
    <c:plotVisOnly val="1"/>
    <c:dispBlanksAs val="gap"/>
    <c:showDLblsOverMax val="0"/>
  </c:chart>
  <c:spPr>
    <a:ln>
      <a:noFill/>
    </a:ln>
  </c:spPr>
  <c:txPr>
    <a:bodyPr/>
    <a:lstStyle/>
    <a:p>
      <a:pPr>
        <a:defRPr baseline="0">
          <a:latin typeface="Arial Narrow" panose="020B0606020202030204" pitchFamily="34" charset="0"/>
        </a:defRPr>
      </a:pPr>
      <a:endParaRPr lang="sk-SK"/>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rAngAx val="0"/>
    </c:view3D>
    <c:floor>
      <c:thickness val="0"/>
    </c:floor>
    <c:sideWall>
      <c:thickness val="0"/>
    </c:sideWall>
    <c:backWall>
      <c:thickness val="0"/>
    </c:backWall>
    <c:plotArea>
      <c:layout>
        <c:manualLayout>
          <c:layoutTarget val="inner"/>
          <c:xMode val="edge"/>
          <c:yMode val="edge"/>
          <c:x val="5.3154920361873956E-2"/>
          <c:y val="0.11177071069582818"/>
          <c:w val="0.92173049898507753"/>
          <c:h val="0.80695098633032869"/>
        </c:manualLayout>
      </c:layout>
      <c:pie3DChart>
        <c:varyColors val="0"/>
        <c:ser>
          <c:idx val="0"/>
          <c:order val="0"/>
          <c:explosion val="15"/>
          <c:dPt>
            <c:idx val="0"/>
            <c:bubble3D val="0"/>
            <c:spPr>
              <a:solidFill>
                <a:schemeClr val="tx1">
                  <a:lumMod val="50000"/>
                  <a:lumOff val="50000"/>
                </a:schemeClr>
              </a:solidFill>
            </c:spPr>
            <c:extLst>
              <c:ext xmlns:c16="http://schemas.microsoft.com/office/drawing/2014/chart" uri="{C3380CC4-5D6E-409C-BE32-E72D297353CC}">
                <c16:uniqueId val="{00000001-54B6-403D-85F6-E00FD2799013}"/>
              </c:ext>
            </c:extLst>
          </c:dPt>
          <c:dPt>
            <c:idx val="1"/>
            <c:bubble3D val="0"/>
            <c:spPr>
              <a:solidFill>
                <a:srgbClr val="B7194B"/>
              </a:solidFill>
            </c:spPr>
            <c:extLst>
              <c:ext xmlns:c16="http://schemas.microsoft.com/office/drawing/2014/chart" uri="{C3380CC4-5D6E-409C-BE32-E72D297353CC}">
                <c16:uniqueId val="{00000003-54B6-403D-85F6-E00FD2799013}"/>
              </c:ext>
            </c:extLst>
          </c:dPt>
          <c:dPt>
            <c:idx val="2"/>
            <c:bubble3D val="0"/>
            <c:spPr>
              <a:solidFill>
                <a:srgbClr val="E85E89"/>
              </a:solidFill>
            </c:spPr>
            <c:extLst>
              <c:ext xmlns:c16="http://schemas.microsoft.com/office/drawing/2014/chart" uri="{C3380CC4-5D6E-409C-BE32-E72D297353CC}">
                <c16:uniqueId val="{00000005-54B6-403D-85F6-E00FD2799013}"/>
              </c:ext>
            </c:extLst>
          </c:dPt>
          <c:dPt>
            <c:idx val="3"/>
            <c:bubble3D val="0"/>
            <c:spPr>
              <a:solidFill>
                <a:srgbClr val="FAACBF"/>
              </a:solidFill>
            </c:spPr>
            <c:extLst>
              <c:ext xmlns:c16="http://schemas.microsoft.com/office/drawing/2014/chart" uri="{C3380CC4-5D6E-409C-BE32-E72D297353CC}">
                <c16:uniqueId val="{00000007-54B6-403D-85F6-E00FD2799013}"/>
              </c:ext>
            </c:extLst>
          </c:dPt>
          <c:dPt>
            <c:idx val="4"/>
            <c:bubble3D val="0"/>
            <c:spPr>
              <a:solidFill>
                <a:schemeClr val="bg1">
                  <a:lumMod val="75000"/>
                </a:schemeClr>
              </a:solidFill>
            </c:spPr>
            <c:extLst>
              <c:ext xmlns:c16="http://schemas.microsoft.com/office/drawing/2014/chart" uri="{C3380CC4-5D6E-409C-BE32-E72D297353CC}">
                <c16:uniqueId val="{00000009-54B6-403D-85F6-E00FD2799013}"/>
              </c:ext>
            </c:extLst>
          </c:dPt>
          <c:dLbls>
            <c:dLbl>
              <c:idx val="0"/>
              <c:layout>
                <c:manualLayout>
                  <c:x val="-1.1817475211760787E-2"/>
                  <c:y val="-1.2385671088214043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54B6-403D-85F6-E00FD2799013}"/>
                </c:ext>
              </c:extLst>
            </c:dLbl>
            <c:dLbl>
              <c:idx val="1"/>
              <c:layout>
                <c:manualLayout>
                  <c:x val="-1.7767556521350286E-3"/>
                  <c:y val="-2.0737953388960319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54B6-403D-85F6-E00FD2799013}"/>
                </c:ext>
              </c:extLst>
            </c:dLbl>
            <c:dLbl>
              <c:idx val="2"/>
              <c:layout>
                <c:manualLayout>
                  <c:x val="2.5078412905778044E-2"/>
                  <c:y val="-0.14111654131403531"/>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54B6-403D-85F6-E00FD2799013}"/>
                </c:ext>
              </c:extLst>
            </c:dLbl>
            <c:dLbl>
              <c:idx val="3"/>
              <c:layout>
                <c:manualLayout>
                  <c:x val="5.6542337208003966E-2"/>
                  <c:y val="-0.26799922186206676"/>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54B6-403D-85F6-E00FD2799013}"/>
                </c:ext>
              </c:extLst>
            </c:dLbl>
            <c:dLbl>
              <c:idx val="4"/>
              <c:layout>
                <c:manualLayout>
                  <c:x val="-4.4238780614353516E-3"/>
                  <c:y val="4.7634318112678171E-3"/>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54B6-403D-85F6-E00FD2799013}"/>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'Príloha ku kapitole 3 - 1.časť'!$F$331:$F$335</c:f>
              <c:strCache>
                <c:ptCount val="5"/>
                <c:pt idx="0">
                  <c:v>do 20 rokov</c:v>
                </c:pt>
                <c:pt idx="1">
                  <c:v>od 21 do 30 rokov</c:v>
                </c:pt>
                <c:pt idx="2">
                  <c:v>od 31 do 40 rokov</c:v>
                </c:pt>
                <c:pt idx="3">
                  <c:v>od 41 do 50 rokov</c:v>
                </c:pt>
                <c:pt idx="4">
                  <c:v>od 51 rokov</c:v>
                </c:pt>
              </c:strCache>
            </c:strRef>
          </c:cat>
          <c:val>
            <c:numRef>
              <c:f>'Príloha ku kapitole 3 - 1.časť'!$H$331:$H$335</c:f>
              <c:numCache>
                <c:formatCode>0.0%</c:formatCode>
                <c:ptCount val="5"/>
                <c:pt idx="0">
                  <c:v>0.05</c:v>
                </c:pt>
                <c:pt idx="1">
                  <c:v>0.17</c:v>
                </c:pt>
                <c:pt idx="2">
                  <c:v>0.26</c:v>
                </c:pt>
                <c:pt idx="3">
                  <c:v>0.28000000000000003</c:v>
                </c:pt>
                <c:pt idx="4">
                  <c:v>0.24</c:v>
                </c:pt>
              </c:numCache>
            </c:numRef>
          </c:val>
          <c:extLst>
            <c:ext xmlns:c16="http://schemas.microsoft.com/office/drawing/2014/chart" uri="{C3380CC4-5D6E-409C-BE32-E72D297353CC}">
              <c16:uniqueId val="{00000004-07DD-456A-91CC-766EA691FBBE}"/>
            </c:ext>
          </c:extLst>
        </c:ser>
        <c:dLbls>
          <c:showLegendKey val="0"/>
          <c:showVal val="0"/>
          <c:showCatName val="0"/>
          <c:showSerName val="0"/>
          <c:showPercent val="0"/>
          <c:showBubbleSize val="0"/>
          <c:showLeaderLines val="0"/>
        </c:dLbls>
      </c:pie3DChart>
    </c:plotArea>
    <c:legend>
      <c:legendPos val="r"/>
      <c:layout>
        <c:manualLayout>
          <c:xMode val="edge"/>
          <c:yMode val="edge"/>
          <c:x val="0"/>
          <c:y val="0.58653222645811809"/>
          <c:w val="0.23119101499514411"/>
          <c:h val="0.41283251458499387"/>
        </c:manualLayout>
      </c:layout>
      <c:overlay val="0"/>
      <c:spPr>
        <a:noFill/>
        <a:ln>
          <a:noFill/>
        </a:ln>
        <a:effectLst/>
      </c:spPr>
    </c:legend>
    <c:plotVisOnly val="1"/>
    <c:dispBlanksAs val="zero"/>
    <c:showDLblsOverMax val="0"/>
  </c:chart>
  <c:spPr>
    <a:ln>
      <a:noFill/>
    </a:ln>
  </c:spPr>
  <c:txPr>
    <a:bodyPr/>
    <a:lstStyle/>
    <a:p>
      <a:pPr>
        <a:defRPr sz="1050" baseline="0">
          <a:latin typeface="Arial Narrow" panose="020B0606020202030204" pitchFamily="34" charset="0"/>
        </a:defRPr>
      </a:pPr>
      <a:endParaRPr lang="sk-SK"/>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435483278736846E-2"/>
          <c:y val="3.8422602293865959E-2"/>
          <c:w val="0.87927397458686152"/>
          <c:h val="0.84909072671648533"/>
        </c:manualLayout>
      </c:layout>
      <c:barChart>
        <c:barDir val="bar"/>
        <c:grouping val="clustered"/>
        <c:varyColors val="0"/>
        <c:ser>
          <c:idx val="3"/>
          <c:order val="0"/>
          <c:tx>
            <c:strRef>
              <c:f>'Príloha ku kapitole 3 - 1.časť'!$F$385</c:f>
              <c:strCache>
                <c:ptCount val="1"/>
                <c:pt idx="0">
                  <c:v>Počet sporiteľov k 31.12.2025</c:v>
                </c:pt>
              </c:strCache>
            </c:strRef>
          </c:tx>
          <c:spPr>
            <a:solidFill>
              <a:srgbClr val="B7194B"/>
            </a:solidFill>
            <a:ln w="6350" cmpd="dbl">
              <a:noFill/>
            </a:ln>
            <a:effectLst/>
          </c:spPr>
          <c:invertIfNegative val="0"/>
          <c:cat>
            <c:strLit>
              <c:ptCount val="60"/>
              <c:pt idx="0">
                <c:v>16</c:v>
              </c:pt>
              <c:pt idx="1">
                <c:v>17</c:v>
              </c:pt>
              <c:pt idx="2">
                <c:v>18</c:v>
              </c:pt>
              <c:pt idx="3">
                <c:v>19</c:v>
              </c:pt>
              <c:pt idx="4">
                <c:v>20</c:v>
              </c:pt>
              <c:pt idx="5">
                <c:v>21</c:v>
              </c:pt>
              <c:pt idx="6">
                <c:v>22</c:v>
              </c:pt>
              <c:pt idx="7">
                <c:v>23</c:v>
              </c:pt>
              <c:pt idx="8">
                <c:v>24</c:v>
              </c:pt>
              <c:pt idx="9">
                <c:v>25</c:v>
              </c:pt>
              <c:pt idx="10">
                <c:v>26</c:v>
              </c:pt>
              <c:pt idx="11">
                <c:v>27</c:v>
              </c:pt>
              <c:pt idx="12">
                <c:v>28</c:v>
              </c:pt>
              <c:pt idx="13">
                <c:v>29</c:v>
              </c:pt>
              <c:pt idx="14">
                <c:v>30</c:v>
              </c:pt>
              <c:pt idx="15">
                <c:v>31</c:v>
              </c:pt>
              <c:pt idx="16">
                <c:v>32</c:v>
              </c:pt>
              <c:pt idx="17">
                <c:v>33</c:v>
              </c:pt>
              <c:pt idx="18">
                <c:v>34</c:v>
              </c:pt>
              <c:pt idx="19">
                <c:v>35</c:v>
              </c:pt>
              <c:pt idx="20">
                <c:v>36</c:v>
              </c:pt>
              <c:pt idx="21">
                <c:v>37</c:v>
              </c:pt>
              <c:pt idx="22">
                <c:v>38</c:v>
              </c:pt>
              <c:pt idx="23">
                <c:v>39</c:v>
              </c:pt>
              <c:pt idx="24">
                <c:v>40</c:v>
              </c:pt>
              <c:pt idx="25">
                <c:v>41</c:v>
              </c:pt>
              <c:pt idx="26">
                <c:v>42</c:v>
              </c:pt>
              <c:pt idx="27">
                <c:v>43</c:v>
              </c:pt>
              <c:pt idx="28">
                <c:v>44</c:v>
              </c:pt>
              <c:pt idx="29">
                <c:v>45</c:v>
              </c:pt>
              <c:pt idx="30">
                <c:v>46</c:v>
              </c:pt>
              <c:pt idx="31">
                <c:v>47</c:v>
              </c:pt>
              <c:pt idx="32">
                <c:v>48</c:v>
              </c:pt>
              <c:pt idx="33">
                <c:v>49</c:v>
              </c:pt>
              <c:pt idx="34">
                <c:v>50</c:v>
              </c:pt>
              <c:pt idx="35">
                <c:v>51</c:v>
              </c:pt>
              <c:pt idx="36">
                <c:v>52</c:v>
              </c:pt>
              <c:pt idx="37">
                <c:v>53</c:v>
              </c:pt>
              <c:pt idx="38">
                <c:v>54</c:v>
              </c:pt>
              <c:pt idx="39">
                <c:v>55</c:v>
              </c:pt>
              <c:pt idx="40">
                <c:v>56</c:v>
              </c:pt>
              <c:pt idx="41">
                <c:v>57</c:v>
              </c:pt>
              <c:pt idx="42">
                <c:v>58</c:v>
              </c:pt>
              <c:pt idx="43">
                <c:v>59</c:v>
              </c:pt>
              <c:pt idx="44">
                <c:v>60</c:v>
              </c:pt>
              <c:pt idx="45">
                <c:v>61</c:v>
              </c:pt>
              <c:pt idx="46">
                <c:v>62</c:v>
              </c:pt>
              <c:pt idx="47">
                <c:v>63</c:v>
              </c:pt>
              <c:pt idx="48">
                <c:v>64</c:v>
              </c:pt>
              <c:pt idx="49">
                <c:v>65</c:v>
              </c:pt>
              <c:pt idx="50">
                <c:v>66</c:v>
              </c:pt>
              <c:pt idx="51">
                <c:v>67</c:v>
              </c:pt>
              <c:pt idx="52">
                <c:v>68</c:v>
              </c:pt>
              <c:pt idx="53">
                <c:v>69</c:v>
              </c:pt>
              <c:pt idx="54">
                <c:v>70</c:v>
              </c:pt>
              <c:pt idx="55">
                <c:v>71</c:v>
              </c:pt>
              <c:pt idx="56">
                <c:v>72</c:v>
              </c:pt>
              <c:pt idx="57">
                <c:v>73</c:v>
              </c:pt>
              <c:pt idx="58">
                <c:v>74</c:v>
              </c:pt>
              <c:pt idx="59">
                <c:v>75</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'Príloha ku kapitole 3 - 1.časť'!$F$386:$F$460</c15:sqref>
                  </c15:fullRef>
                </c:ext>
              </c:extLst>
              <c:f>'Príloha ku kapitole 3 - 1.časť'!$F$401:$F$460</c:f>
              <c:numCache>
                <c:formatCode>#,##0</c:formatCode>
                <c:ptCount val="60"/>
                <c:pt idx="0">
                  <c:v>42709</c:v>
                </c:pt>
                <c:pt idx="1">
                  <c:v>45932</c:v>
                </c:pt>
                <c:pt idx="2">
                  <c:v>50912</c:v>
                </c:pt>
                <c:pt idx="3">
                  <c:v>51569</c:v>
                </c:pt>
                <c:pt idx="4">
                  <c:v>53349</c:v>
                </c:pt>
                <c:pt idx="5">
                  <c:v>54268</c:v>
                </c:pt>
                <c:pt idx="6">
                  <c:v>54764</c:v>
                </c:pt>
                <c:pt idx="7">
                  <c:v>59786</c:v>
                </c:pt>
                <c:pt idx="8">
                  <c:v>57568</c:v>
                </c:pt>
                <c:pt idx="9">
                  <c:v>59687</c:v>
                </c:pt>
                <c:pt idx="10">
                  <c:v>61660</c:v>
                </c:pt>
                <c:pt idx="11">
                  <c:v>59862</c:v>
                </c:pt>
                <c:pt idx="12">
                  <c:v>57258</c:v>
                </c:pt>
                <c:pt idx="13">
                  <c:v>55974</c:v>
                </c:pt>
                <c:pt idx="14">
                  <c:v>55985</c:v>
                </c:pt>
                <c:pt idx="15">
                  <c:v>56816</c:v>
                </c:pt>
                <c:pt idx="16">
                  <c:v>59231</c:v>
                </c:pt>
                <c:pt idx="17">
                  <c:v>58387</c:v>
                </c:pt>
                <c:pt idx="18">
                  <c:v>57505</c:v>
                </c:pt>
                <c:pt idx="19">
                  <c:v>56398</c:v>
                </c:pt>
                <c:pt idx="20">
                  <c:v>54320</c:v>
                </c:pt>
                <c:pt idx="21">
                  <c:v>52987</c:v>
                </c:pt>
                <c:pt idx="22">
                  <c:v>48967</c:v>
                </c:pt>
                <c:pt idx="23">
                  <c:v>44592</c:v>
                </c:pt>
                <c:pt idx="24">
                  <c:v>41081</c:v>
                </c:pt>
                <c:pt idx="25">
                  <c:v>37539</c:v>
                </c:pt>
                <c:pt idx="26">
                  <c:v>34992</c:v>
                </c:pt>
                <c:pt idx="27">
                  <c:v>31563</c:v>
                </c:pt>
                <c:pt idx="28">
                  <c:v>29686</c:v>
                </c:pt>
                <c:pt idx="29">
                  <c:v>28471</c:v>
                </c:pt>
                <c:pt idx="30">
                  <c:v>25754</c:v>
                </c:pt>
                <c:pt idx="31">
                  <c:v>22810</c:v>
                </c:pt>
                <c:pt idx="32">
                  <c:v>16490</c:v>
                </c:pt>
                <c:pt idx="33">
                  <c:v>8249</c:v>
                </c:pt>
                <c:pt idx="34">
                  <c:v>4172</c:v>
                </c:pt>
                <c:pt idx="35">
                  <c:v>2938</c:v>
                </c:pt>
                <c:pt idx="36">
                  <c:v>2001</c:v>
                </c:pt>
                <c:pt idx="37">
                  <c:v>1476</c:v>
                </c:pt>
                <c:pt idx="38">
                  <c:v>1013</c:v>
                </c:pt>
                <c:pt idx="39">
                  <c:v>703</c:v>
                </c:pt>
                <c:pt idx="40">
                  <c:v>416</c:v>
                </c:pt>
                <c:pt idx="41">
                  <c:v>264</c:v>
                </c:pt>
                <c:pt idx="42">
                  <c:v>140</c:v>
                </c:pt>
                <c:pt idx="43">
                  <c:v>90</c:v>
                </c:pt>
                <c:pt idx="44">
                  <c:v>50</c:v>
                </c:pt>
                <c:pt idx="45">
                  <c:v>44</c:v>
                </c:pt>
                <c:pt idx="46">
                  <c:v>33</c:v>
                </c:pt>
                <c:pt idx="47">
                  <c:v>22</c:v>
                </c:pt>
                <c:pt idx="48">
                  <c:v>15</c:v>
                </c:pt>
                <c:pt idx="49">
                  <c:v>15</c:v>
                </c:pt>
                <c:pt idx="50">
                  <c:v>15</c:v>
                </c:pt>
                <c:pt idx="51">
                  <c:v>5</c:v>
                </c:pt>
                <c:pt idx="52">
                  <c:v>9</c:v>
                </c:pt>
                <c:pt idx="53">
                  <c:v>7</c:v>
                </c:pt>
                <c:pt idx="54">
                  <c:v>6</c:v>
                </c:pt>
                <c:pt idx="55">
                  <c:v>6</c:v>
                </c:pt>
                <c:pt idx="56">
                  <c:v>1</c:v>
                </c:pt>
                <c:pt idx="57">
                  <c:v>2</c:v>
                </c:pt>
                <c:pt idx="58">
                  <c:v>1</c:v>
                </c:pt>
                <c:pt idx="59" formatCode="General">
                  <c:v>1</c:v>
                </c:pt>
              </c:numCache>
            </c:numRef>
          </c:val>
          <c:extLst xmlns:c15="http://schemas.microsoft.com/office/drawing/2012/chart">
            <c:ext xmlns:c16="http://schemas.microsoft.com/office/drawing/2014/chart" uri="{C3380CC4-5D6E-409C-BE32-E72D297353CC}">
              <c16:uniqueId val="{00000000-047F-4AC8-AC19-0EB7C7AC1216}"/>
            </c:ext>
          </c:extLst>
        </c:ser>
        <c:ser>
          <c:idx val="0"/>
          <c:order val="1"/>
          <c:tx>
            <c:strRef>
              <c:f>'Príloha ku kapitole 3 - 1.časť'!$G$385</c:f>
              <c:strCache>
                <c:ptCount val="1"/>
                <c:pt idx="0">
                  <c:v>Vek</c:v>
                </c:pt>
              </c:strCache>
            </c:strRef>
          </c:tx>
          <c:spPr>
            <a:solidFill>
              <a:schemeClr val="accent1"/>
            </a:solidFill>
            <a:ln>
              <a:noFill/>
            </a:ln>
            <a:effectLst/>
          </c:spPr>
          <c:invertIfNegative val="0"/>
          <c:cat>
            <c:strLit>
              <c:ptCount val="60"/>
              <c:pt idx="0">
                <c:v>16</c:v>
              </c:pt>
              <c:pt idx="1">
                <c:v>17</c:v>
              </c:pt>
              <c:pt idx="2">
                <c:v>18</c:v>
              </c:pt>
              <c:pt idx="3">
                <c:v>19</c:v>
              </c:pt>
              <c:pt idx="4">
                <c:v>20</c:v>
              </c:pt>
              <c:pt idx="5">
                <c:v>21</c:v>
              </c:pt>
              <c:pt idx="6">
                <c:v>22</c:v>
              </c:pt>
              <c:pt idx="7">
                <c:v>23</c:v>
              </c:pt>
              <c:pt idx="8">
                <c:v>24</c:v>
              </c:pt>
              <c:pt idx="9">
                <c:v>25</c:v>
              </c:pt>
              <c:pt idx="10">
                <c:v>26</c:v>
              </c:pt>
              <c:pt idx="11">
                <c:v>27</c:v>
              </c:pt>
              <c:pt idx="12">
                <c:v>28</c:v>
              </c:pt>
              <c:pt idx="13">
                <c:v>29</c:v>
              </c:pt>
              <c:pt idx="14">
                <c:v>30</c:v>
              </c:pt>
              <c:pt idx="15">
                <c:v>31</c:v>
              </c:pt>
              <c:pt idx="16">
                <c:v>32</c:v>
              </c:pt>
              <c:pt idx="17">
                <c:v>33</c:v>
              </c:pt>
              <c:pt idx="18">
                <c:v>34</c:v>
              </c:pt>
              <c:pt idx="19">
                <c:v>35</c:v>
              </c:pt>
              <c:pt idx="20">
                <c:v>36</c:v>
              </c:pt>
              <c:pt idx="21">
                <c:v>37</c:v>
              </c:pt>
              <c:pt idx="22">
                <c:v>38</c:v>
              </c:pt>
              <c:pt idx="23">
                <c:v>39</c:v>
              </c:pt>
              <c:pt idx="24">
                <c:v>40</c:v>
              </c:pt>
              <c:pt idx="25">
                <c:v>41</c:v>
              </c:pt>
              <c:pt idx="26">
                <c:v>42</c:v>
              </c:pt>
              <c:pt idx="27">
                <c:v>43</c:v>
              </c:pt>
              <c:pt idx="28">
                <c:v>44</c:v>
              </c:pt>
              <c:pt idx="29">
                <c:v>45</c:v>
              </c:pt>
              <c:pt idx="30">
                <c:v>46</c:v>
              </c:pt>
              <c:pt idx="31">
                <c:v>47</c:v>
              </c:pt>
              <c:pt idx="32">
                <c:v>48</c:v>
              </c:pt>
              <c:pt idx="33">
                <c:v>49</c:v>
              </c:pt>
              <c:pt idx="34">
                <c:v>50</c:v>
              </c:pt>
              <c:pt idx="35">
                <c:v>51</c:v>
              </c:pt>
              <c:pt idx="36">
                <c:v>52</c:v>
              </c:pt>
              <c:pt idx="37">
                <c:v>53</c:v>
              </c:pt>
              <c:pt idx="38">
                <c:v>54</c:v>
              </c:pt>
              <c:pt idx="39">
                <c:v>55</c:v>
              </c:pt>
              <c:pt idx="40">
                <c:v>56</c:v>
              </c:pt>
              <c:pt idx="41">
                <c:v>57</c:v>
              </c:pt>
              <c:pt idx="42">
                <c:v>58</c:v>
              </c:pt>
              <c:pt idx="43">
                <c:v>59</c:v>
              </c:pt>
              <c:pt idx="44">
                <c:v>60</c:v>
              </c:pt>
              <c:pt idx="45">
                <c:v>61</c:v>
              </c:pt>
              <c:pt idx="46">
                <c:v>62</c:v>
              </c:pt>
              <c:pt idx="47">
                <c:v>63</c:v>
              </c:pt>
              <c:pt idx="48">
                <c:v>64</c:v>
              </c:pt>
              <c:pt idx="49">
                <c:v>65</c:v>
              </c:pt>
              <c:pt idx="50">
                <c:v>66</c:v>
              </c:pt>
              <c:pt idx="51">
                <c:v>67</c:v>
              </c:pt>
              <c:pt idx="52">
                <c:v>68</c:v>
              </c:pt>
              <c:pt idx="53">
                <c:v>69</c:v>
              </c:pt>
              <c:pt idx="54">
                <c:v>70</c:v>
              </c:pt>
              <c:pt idx="55">
                <c:v>71</c:v>
              </c:pt>
              <c:pt idx="56">
                <c:v>72</c:v>
              </c:pt>
              <c:pt idx="57">
                <c:v>73</c:v>
              </c:pt>
              <c:pt idx="58">
                <c:v>74</c:v>
              </c:pt>
              <c:pt idx="59">
                <c:v>75</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'Príloha ku kapitole 3 - 1.časť'!$G$386:$G$460</c15:sqref>
                  </c15:fullRef>
                </c:ext>
              </c:extLst>
              <c:f>'Príloha ku kapitole 3 - 1.časť'!$G$401:$G$460</c:f>
              <c:numCache>
                <c:formatCode>General</c:formatCode>
                <c:ptCount val="60"/>
                <c:pt idx="0">
                  <c:v>31</c:v>
                </c:pt>
                <c:pt idx="1">
                  <c:v>32</c:v>
                </c:pt>
                <c:pt idx="2">
                  <c:v>33</c:v>
                </c:pt>
                <c:pt idx="3">
                  <c:v>34</c:v>
                </c:pt>
                <c:pt idx="4">
                  <c:v>35</c:v>
                </c:pt>
                <c:pt idx="5">
                  <c:v>36</c:v>
                </c:pt>
                <c:pt idx="6">
                  <c:v>37</c:v>
                </c:pt>
                <c:pt idx="7">
                  <c:v>38</c:v>
                </c:pt>
                <c:pt idx="8">
                  <c:v>39</c:v>
                </c:pt>
                <c:pt idx="9">
                  <c:v>40</c:v>
                </c:pt>
                <c:pt idx="10">
                  <c:v>41</c:v>
                </c:pt>
                <c:pt idx="11">
                  <c:v>42</c:v>
                </c:pt>
                <c:pt idx="12">
                  <c:v>43</c:v>
                </c:pt>
                <c:pt idx="13">
                  <c:v>44</c:v>
                </c:pt>
                <c:pt idx="14">
                  <c:v>45</c:v>
                </c:pt>
                <c:pt idx="15">
                  <c:v>46</c:v>
                </c:pt>
                <c:pt idx="16">
                  <c:v>47</c:v>
                </c:pt>
                <c:pt idx="17">
                  <c:v>48</c:v>
                </c:pt>
                <c:pt idx="18">
                  <c:v>49</c:v>
                </c:pt>
                <c:pt idx="19">
                  <c:v>50</c:v>
                </c:pt>
                <c:pt idx="20">
                  <c:v>51</c:v>
                </c:pt>
                <c:pt idx="21">
                  <c:v>52</c:v>
                </c:pt>
                <c:pt idx="22">
                  <c:v>53</c:v>
                </c:pt>
                <c:pt idx="23">
                  <c:v>54</c:v>
                </c:pt>
                <c:pt idx="24">
                  <c:v>55</c:v>
                </c:pt>
                <c:pt idx="25">
                  <c:v>56</c:v>
                </c:pt>
                <c:pt idx="26">
                  <c:v>57</c:v>
                </c:pt>
                <c:pt idx="27">
                  <c:v>58</c:v>
                </c:pt>
                <c:pt idx="28">
                  <c:v>59</c:v>
                </c:pt>
                <c:pt idx="29">
                  <c:v>60</c:v>
                </c:pt>
                <c:pt idx="30">
                  <c:v>61</c:v>
                </c:pt>
                <c:pt idx="31">
                  <c:v>62</c:v>
                </c:pt>
                <c:pt idx="32">
                  <c:v>63</c:v>
                </c:pt>
                <c:pt idx="33">
                  <c:v>64</c:v>
                </c:pt>
                <c:pt idx="34">
                  <c:v>65</c:v>
                </c:pt>
                <c:pt idx="35">
                  <c:v>66</c:v>
                </c:pt>
                <c:pt idx="36">
                  <c:v>67</c:v>
                </c:pt>
                <c:pt idx="37">
                  <c:v>68</c:v>
                </c:pt>
                <c:pt idx="38">
                  <c:v>69</c:v>
                </c:pt>
                <c:pt idx="39">
                  <c:v>70</c:v>
                </c:pt>
                <c:pt idx="40">
                  <c:v>71</c:v>
                </c:pt>
                <c:pt idx="41">
                  <c:v>72</c:v>
                </c:pt>
                <c:pt idx="42">
                  <c:v>73</c:v>
                </c:pt>
                <c:pt idx="43">
                  <c:v>74</c:v>
                </c:pt>
                <c:pt idx="44">
                  <c:v>75</c:v>
                </c:pt>
                <c:pt idx="45">
                  <c:v>76</c:v>
                </c:pt>
                <c:pt idx="46">
                  <c:v>77</c:v>
                </c:pt>
                <c:pt idx="47">
                  <c:v>78</c:v>
                </c:pt>
                <c:pt idx="48">
                  <c:v>79</c:v>
                </c:pt>
                <c:pt idx="49">
                  <c:v>80</c:v>
                </c:pt>
                <c:pt idx="50">
                  <c:v>81</c:v>
                </c:pt>
                <c:pt idx="51">
                  <c:v>82</c:v>
                </c:pt>
                <c:pt idx="52">
                  <c:v>83</c:v>
                </c:pt>
                <c:pt idx="53">
                  <c:v>84</c:v>
                </c:pt>
                <c:pt idx="54">
                  <c:v>85</c:v>
                </c:pt>
                <c:pt idx="55">
                  <c:v>86</c:v>
                </c:pt>
                <c:pt idx="56">
                  <c:v>87</c:v>
                </c:pt>
                <c:pt idx="57">
                  <c:v>88</c:v>
                </c:pt>
                <c:pt idx="58">
                  <c:v>91</c:v>
                </c:pt>
                <c:pt idx="59">
                  <c:v>92</c:v>
                </c:pt>
              </c:numCache>
            </c:numRef>
          </c:val>
          <c:extLst>
            <c:ext xmlns:c16="http://schemas.microsoft.com/office/drawing/2014/chart" uri="{C3380CC4-5D6E-409C-BE32-E72D297353CC}">
              <c16:uniqueId val="{00000000-D87D-4483-A866-9B0E819CB1DC}"/>
            </c:ext>
          </c:extLst>
        </c:ser>
        <c:dLbls>
          <c:showLegendKey val="0"/>
          <c:showVal val="0"/>
          <c:showCatName val="0"/>
          <c:showSerName val="0"/>
          <c:showPercent val="0"/>
          <c:showBubbleSize val="0"/>
        </c:dLbls>
        <c:gapWidth val="269"/>
        <c:axId val="219209664"/>
        <c:axId val="219210056"/>
        <c:extLst/>
      </c:barChart>
      <c:catAx>
        <c:axId val="219209664"/>
        <c:scaling>
          <c:orientation val="minMax"/>
        </c:scaling>
        <c:delete val="0"/>
        <c:axPos val="l"/>
        <c:title>
          <c:tx>
            <c:rich>
              <a:bodyPr rot="-5400000" spcFirstLastPara="1" vertOverflow="ellipsis" vert="horz" wrap="square" anchor="ctr" anchorCtr="1"/>
              <a:lstStyle/>
              <a:p>
                <a:pPr>
                  <a:defRPr sz="1000" b="0" i="0" u="none" strike="noStrike" kern="1200" cap="all" baseline="0">
                    <a:solidFill>
                      <a:sysClr val="windowText" lastClr="000000"/>
                    </a:solidFill>
                    <a:latin typeface="Arial Narrow" panose="020B0606020202030204" pitchFamily="34" charset="0"/>
                    <a:ea typeface="+mn-ea"/>
                    <a:cs typeface="+mn-cs"/>
                  </a:defRPr>
                </a:pPr>
                <a:r>
                  <a:rPr lang="en-US">
                    <a:solidFill>
                      <a:sysClr val="windowText" lastClr="000000"/>
                    </a:solidFill>
                  </a:rPr>
                  <a:t>Vek</a:t>
                </a:r>
              </a:p>
            </c:rich>
          </c:tx>
          <c:layout/>
          <c:overlay val="0"/>
          <c:spPr>
            <a:noFill/>
            <a:ln>
              <a:noFill/>
            </a:ln>
            <a:effectLst/>
          </c:spPr>
          <c:txPr>
            <a:bodyPr rot="-5400000" spcFirstLastPara="1" vertOverflow="ellipsis" vert="horz" wrap="square" anchor="ctr" anchorCtr="1"/>
            <a:lstStyle/>
            <a:p>
              <a:pPr>
                <a:defRPr sz="1000" b="0" i="0" u="none" strike="noStrike" kern="1200" cap="all" baseline="0">
                  <a:solidFill>
                    <a:sysClr val="windowText" lastClr="000000"/>
                  </a:solidFill>
                  <a:latin typeface="Arial Narrow" panose="020B0606020202030204" pitchFamily="34" charset="0"/>
                  <a:ea typeface="+mn-ea"/>
                  <a:cs typeface="+mn-cs"/>
                </a:defRPr>
              </a:pPr>
              <a:endParaRPr lang="sk-SK"/>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ysClr val="windowText" lastClr="000000"/>
                </a:solidFill>
                <a:latin typeface="Arial Narrow" panose="020B0606020202030204" pitchFamily="34" charset="0"/>
                <a:ea typeface="+mn-ea"/>
                <a:cs typeface="+mn-cs"/>
              </a:defRPr>
            </a:pPr>
            <a:endParaRPr lang="sk-SK"/>
          </a:p>
        </c:txPr>
        <c:crossAx val="219210056"/>
        <c:crosses val="autoZero"/>
        <c:auto val="1"/>
        <c:lblAlgn val="ctr"/>
        <c:lblOffset val="100"/>
        <c:tickLblSkip val="7"/>
        <c:tickMarkSkip val="1"/>
        <c:noMultiLvlLbl val="0"/>
      </c:catAx>
      <c:valAx>
        <c:axId val="219210056"/>
        <c:scaling>
          <c:orientation val="minMax"/>
          <c:max val="60000"/>
          <c:min val="0"/>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0"/>
        <c:majorTickMark val="none"/>
        <c:minorTickMark val="none"/>
        <c:tickLblPos val="nextTo"/>
        <c:spPr>
          <a:noFill/>
          <a:ln>
            <a:noFill/>
          </a:ln>
          <a:effectLst/>
        </c:spPr>
        <c:txPr>
          <a:bodyPr rot="0" spcFirstLastPara="1" vertOverflow="ellipsis" wrap="square" anchor="ctr" anchorCtr="1"/>
          <a:lstStyle/>
          <a:p>
            <a:pPr>
              <a:defRPr sz="1000" b="0" i="0" u="none" strike="noStrike" kern="1200" baseline="0">
                <a:solidFill>
                  <a:sysClr val="windowText" lastClr="000000"/>
                </a:solidFill>
                <a:latin typeface="Arial Narrow" panose="020B0606020202030204" pitchFamily="34" charset="0"/>
                <a:ea typeface="+mn-ea"/>
                <a:cs typeface="+mn-cs"/>
              </a:defRPr>
            </a:pPr>
            <a:endParaRPr lang="sk-SK"/>
          </a:p>
        </c:txPr>
        <c:crossAx val="2192096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00">
          <a:latin typeface="Arial Narrow" panose="020B0606020202030204" pitchFamily="34" charset="0"/>
        </a:defRPr>
      </a:pPr>
      <a:endParaRPr lang="sk-S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5">
  <a:schemeClr val="accent2"/>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 id="15">
  <a:schemeClr val="accent2"/>
</cs:colorStyle>
</file>

<file path=xl/charts/colors9.xml><?xml version="1.0" encoding="utf-8"?>
<cs:colorStyle xmlns:cs="http://schemas.microsoft.com/office/drawing/2012/chartStyle" xmlns:a="http://schemas.openxmlformats.org/drawingml/2006/main" meth="withinLinear" id="15">
  <a:schemeClr val="accent2"/>
</cs:colorStyle>
</file>

<file path=xl/charts/colors10.xml><?xml version="1.0" encoding="utf-8"?>
<cs:colorStyle xmlns:cs="http://schemas.microsoft.com/office/drawing/2012/chartStyle" xmlns:a="http://schemas.openxmlformats.org/drawingml/2006/main" meth="withinLinear" id="15">
  <a:schemeClr val="accent2"/>
</cs:colorStyle>
</file>

<file path=xl/charts/colors11.xml><?xml version="1.0" encoding="utf-8"?>
<cs:colorStyle xmlns:cs="http://schemas.microsoft.com/office/drawing/2012/chartStyle" xmlns:a="http://schemas.openxmlformats.org/drawingml/2006/main" meth="withinLinear" id="15">
  <a:schemeClr val="accent2"/>
</cs:colorStyle>
</file>

<file path=xl/charts/colors12.xml><?xml version="1.0" encoding="utf-8"?>
<cs:colorStyle xmlns:cs="http://schemas.microsoft.com/office/drawing/2012/chartStyle" xmlns:a="http://schemas.openxmlformats.org/drawingml/2006/main" meth="withinLinear" id="15">
  <a:schemeClr val="accent2"/>
</cs:colorStyle>
</file>

<file path=xl/charts/colors13.xml><?xml version="1.0" encoding="utf-8"?>
<cs:colorStyle xmlns:cs="http://schemas.microsoft.com/office/drawing/2012/chartStyle" xmlns:a="http://schemas.openxmlformats.org/drawingml/2006/main" meth="withinLinear" id="15">
  <a:schemeClr val="accent2"/>
</cs:colorStyle>
</file>

<file path=xl/charts/colors14.xml><?xml version="1.0" encoding="utf-8"?>
<cs:colorStyle xmlns:cs="http://schemas.microsoft.com/office/drawing/2012/chartStyle" xmlns:a="http://schemas.openxmlformats.org/drawingml/2006/main" meth="withinLinear" id="15">
  <a:schemeClr val="accent2"/>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withinLinear" id="15">
  <a:schemeClr val="accent2"/>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withinLinear" id="15">
  <a:schemeClr val="accent2"/>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0">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1.xml"/><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9.xml"/><Relationship Id="rId5" Type="http://schemas.openxmlformats.org/officeDocument/2006/relationships/chart" Target="../charts/chart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chart" Target="../charts/chart19.xml"/><Relationship Id="rId4" Type="http://schemas.openxmlformats.org/officeDocument/2006/relationships/chart" Target="../charts/chart18.xml"/></Relationships>
</file>

<file path=xl/drawings/_rels/drawing7.xml.rels><?xml version="1.0" encoding="UTF-8" standalone="yes"?>
<Relationships xmlns="http://schemas.openxmlformats.org/package/2006/relationships"><Relationship Id="rId8" Type="http://schemas.openxmlformats.org/officeDocument/2006/relationships/chart" Target="../charts/chart27.xml"/><Relationship Id="rId13" Type="http://schemas.openxmlformats.org/officeDocument/2006/relationships/chart" Target="../charts/chart32.xml"/><Relationship Id="rId18" Type="http://schemas.openxmlformats.org/officeDocument/2006/relationships/chart" Target="../charts/chart37.xml"/><Relationship Id="rId3" Type="http://schemas.openxmlformats.org/officeDocument/2006/relationships/chart" Target="../charts/chart22.xml"/><Relationship Id="rId21" Type="http://schemas.openxmlformats.org/officeDocument/2006/relationships/chart" Target="../charts/chart40.xml"/><Relationship Id="rId7" Type="http://schemas.openxmlformats.org/officeDocument/2006/relationships/chart" Target="../charts/chart26.xml"/><Relationship Id="rId12" Type="http://schemas.openxmlformats.org/officeDocument/2006/relationships/chart" Target="../charts/chart31.xml"/><Relationship Id="rId17" Type="http://schemas.openxmlformats.org/officeDocument/2006/relationships/chart" Target="../charts/chart36.xml"/><Relationship Id="rId2" Type="http://schemas.openxmlformats.org/officeDocument/2006/relationships/chart" Target="../charts/chart21.xml"/><Relationship Id="rId16" Type="http://schemas.openxmlformats.org/officeDocument/2006/relationships/chart" Target="../charts/chart35.xml"/><Relationship Id="rId20" Type="http://schemas.openxmlformats.org/officeDocument/2006/relationships/chart" Target="../charts/chart39.xml"/><Relationship Id="rId1" Type="http://schemas.openxmlformats.org/officeDocument/2006/relationships/chart" Target="../charts/chart20.xml"/><Relationship Id="rId6" Type="http://schemas.openxmlformats.org/officeDocument/2006/relationships/chart" Target="../charts/chart25.xml"/><Relationship Id="rId11" Type="http://schemas.openxmlformats.org/officeDocument/2006/relationships/chart" Target="../charts/chart30.xml"/><Relationship Id="rId5" Type="http://schemas.openxmlformats.org/officeDocument/2006/relationships/chart" Target="../charts/chart24.xml"/><Relationship Id="rId15" Type="http://schemas.openxmlformats.org/officeDocument/2006/relationships/chart" Target="../charts/chart34.xml"/><Relationship Id="rId10" Type="http://schemas.openxmlformats.org/officeDocument/2006/relationships/chart" Target="../charts/chart29.xml"/><Relationship Id="rId19" Type="http://schemas.openxmlformats.org/officeDocument/2006/relationships/chart" Target="../charts/chart38.xml"/><Relationship Id="rId4" Type="http://schemas.openxmlformats.org/officeDocument/2006/relationships/chart" Target="../charts/chart23.xml"/><Relationship Id="rId9" Type="http://schemas.openxmlformats.org/officeDocument/2006/relationships/chart" Target="../charts/chart28.xml"/><Relationship Id="rId14" Type="http://schemas.openxmlformats.org/officeDocument/2006/relationships/chart" Target="../charts/chart3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42.xml"/><Relationship Id="rId1" Type="http://schemas.openxmlformats.org/officeDocument/2006/relationships/chart" Target="../charts/chart41.xml"/></Relationships>
</file>

<file path=xl/drawings/_rels/drawing9.xml.rels><?xml version="1.0" encoding="UTF-8" standalone="yes"?>
<Relationships xmlns="http://schemas.openxmlformats.org/package/2006/relationships"><Relationship Id="rId3" Type="http://schemas.openxmlformats.org/officeDocument/2006/relationships/chart" Target="../charts/chart45.xml"/><Relationship Id="rId2" Type="http://schemas.openxmlformats.org/officeDocument/2006/relationships/chart" Target="../charts/chart44.xml"/><Relationship Id="rId1" Type="http://schemas.openxmlformats.org/officeDocument/2006/relationships/chart" Target="../charts/chart43.xml"/><Relationship Id="rId5" Type="http://schemas.openxmlformats.org/officeDocument/2006/relationships/chart" Target="../charts/chart47.xml"/><Relationship Id="rId4" Type="http://schemas.openxmlformats.org/officeDocument/2006/relationships/chart" Target="../charts/chart46.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33338</xdr:colOff>
      <xdr:row>94</xdr:row>
      <xdr:rowOff>162718</xdr:rowOff>
    </xdr:from>
    <xdr:to>
      <xdr:col>5</xdr:col>
      <xdr:colOff>158750</xdr:colOff>
      <xdr:row>116</xdr:row>
      <xdr:rowOff>166687</xdr:rowOff>
    </xdr:to>
    <xdr:graphicFrame macro="">
      <xdr:nvGraphicFramePr>
        <xdr:cNvPr id="2" name="Graf 1" title="Graf 3.1 Vývoj aktuálnej hodnoty dôchodkovej jednotky jednotlivých typov dôchodkových fondov v roku 2025">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35719</xdr:colOff>
      <xdr:row>20</xdr:row>
      <xdr:rowOff>35718</xdr:rowOff>
    </xdr:from>
    <xdr:to>
      <xdr:col>6</xdr:col>
      <xdr:colOff>59531</xdr:colOff>
      <xdr:row>30</xdr:row>
      <xdr:rowOff>1107279</xdr:rowOff>
    </xdr:to>
    <xdr:graphicFrame macro="">
      <xdr:nvGraphicFramePr>
        <xdr:cNvPr id="4" name="Graf 3" title="Graf 3.2 Počet poberateľov rodičovského príspevku">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2</xdr:row>
      <xdr:rowOff>9525</xdr:rowOff>
    </xdr:from>
    <xdr:to>
      <xdr:col>12</xdr:col>
      <xdr:colOff>142875</xdr:colOff>
      <xdr:row>17</xdr:row>
      <xdr:rowOff>150813</xdr:rowOff>
    </xdr:to>
    <xdr:graphicFrame macro="">
      <xdr:nvGraphicFramePr>
        <xdr:cNvPr id="2" name="Graf 1" title="Graf 3.3 Vývoj počtu poberateľov (detí) náhradného výživného v rokoch 2024 a 2025">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41275</xdr:colOff>
      <xdr:row>35</xdr:row>
      <xdr:rowOff>28574</xdr:rowOff>
    </xdr:from>
    <xdr:to>
      <xdr:col>4</xdr:col>
      <xdr:colOff>31750</xdr:colOff>
      <xdr:row>50</xdr:row>
      <xdr:rowOff>3175</xdr:rowOff>
    </xdr:to>
    <xdr:graphicFrame macro="">
      <xdr:nvGraphicFramePr>
        <xdr:cNvPr id="4" name="Graf 3" title="Graf 345 Vývoj počtu príjemcov pomoci v hmotnej núdzi v priebehu rokov 2024 a 2025">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35720</xdr:colOff>
      <xdr:row>60</xdr:row>
      <xdr:rowOff>-1</xdr:rowOff>
    </xdr:from>
    <xdr:to>
      <xdr:col>2</xdr:col>
      <xdr:colOff>881063</xdr:colOff>
      <xdr:row>74</xdr:row>
      <xdr:rowOff>211930</xdr:rowOff>
    </xdr:to>
    <xdr:graphicFrame macro="">
      <xdr:nvGraphicFramePr>
        <xdr:cNvPr id="5" name="Graf 4" title="Graf 3.5 Percentuálne zastúpenie jednotlivých skupín príjemcov pomoci v hmotnej núdzi v roku 2025">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fPrintsWithSheet="0"/>
  </xdr:twoCellAnchor>
  <xdr:twoCellAnchor>
    <xdr:from>
      <xdr:col>0</xdr:col>
      <xdr:colOff>0</xdr:colOff>
      <xdr:row>79</xdr:row>
      <xdr:rowOff>50094</xdr:rowOff>
    </xdr:from>
    <xdr:to>
      <xdr:col>2</xdr:col>
      <xdr:colOff>874977</xdr:colOff>
      <xdr:row>93</xdr:row>
      <xdr:rowOff>126294</xdr:rowOff>
    </xdr:to>
    <xdr:graphicFrame macro="">
      <xdr:nvGraphicFramePr>
        <xdr:cNvPr id="6" name="Graf 5" title="Graf 3.6 Podiel členov domácností v systéme pomoci v hmotnej núdzi z počtu obyvateľov v % v jednotlivých regiónoch (ku koncu roka)">
          <a:extLst>
            <a:ext uri="{FF2B5EF4-FFF2-40B4-BE49-F238E27FC236}">
              <a16:creationId xmlns:a16="http://schemas.microsoft.com/office/drawing/2014/main" id="{00000000-0008-0000-0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28575</xdr:colOff>
      <xdr:row>98</xdr:row>
      <xdr:rowOff>19050</xdr:rowOff>
    </xdr:from>
    <xdr:to>
      <xdr:col>3</xdr:col>
      <xdr:colOff>333375</xdr:colOff>
      <xdr:row>112</xdr:row>
      <xdr:rowOff>171450</xdr:rowOff>
    </xdr:to>
    <xdr:graphicFrame macro="">
      <xdr:nvGraphicFramePr>
        <xdr:cNvPr id="7" name="Graf 6" title="Graf 3.7 Členovia domácností v systéme pomoci v hmotnej núdzi v členení podľa veku a pohlavia (2025)">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51469</xdr:colOff>
      <xdr:row>146</xdr:row>
      <xdr:rowOff>424531</xdr:rowOff>
    </xdr:from>
    <xdr:to>
      <xdr:col>1</xdr:col>
      <xdr:colOff>928787</xdr:colOff>
      <xdr:row>159</xdr:row>
      <xdr:rowOff>24039</xdr:rowOff>
    </xdr:to>
    <xdr:graphicFrame macro="">
      <xdr:nvGraphicFramePr>
        <xdr:cNvPr id="17" name="Graf 16" title="Graf 3.10 Rozdelenie priznaných príspevkov na bývanie podľa veľkosti domácnosti (priemer za rok 2025)">
          <a:extLst>
            <a:ext uri="{FF2B5EF4-FFF2-40B4-BE49-F238E27FC236}">
              <a16:creationId xmlns:a16="http://schemas.microsoft.com/office/drawing/2014/main" id="{00000000-0008-0000-04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35720</xdr:colOff>
      <xdr:row>185</xdr:row>
      <xdr:rowOff>337341</xdr:rowOff>
    </xdr:from>
    <xdr:to>
      <xdr:col>1</xdr:col>
      <xdr:colOff>2087562</xdr:colOff>
      <xdr:row>203</xdr:row>
      <xdr:rowOff>7938</xdr:rowOff>
    </xdr:to>
    <xdr:graphicFrame macro="">
      <xdr:nvGraphicFramePr>
        <xdr:cNvPr id="15" name="Graf 14" title="Graf 3.12 Regionálne rozdelenie detí, na ktoré sa poskytla dotácia na stravu 2025 (priemer)">
          <a:extLst>
            <a:ext uri="{FF2B5EF4-FFF2-40B4-BE49-F238E27FC236}">
              <a16:creationId xmlns:a16="http://schemas.microsoft.com/office/drawing/2014/main" id="{00000000-0008-0000-0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50712</xdr:colOff>
      <xdr:row>209</xdr:row>
      <xdr:rowOff>15877</xdr:rowOff>
    </xdr:from>
    <xdr:to>
      <xdr:col>2</xdr:col>
      <xdr:colOff>293423</xdr:colOff>
      <xdr:row>226</xdr:row>
      <xdr:rowOff>79375</xdr:rowOff>
    </xdr:to>
    <xdr:graphicFrame macro="">
      <xdr:nvGraphicFramePr>
        <xdr:cNvPr id="16" name="Graf 15" title="Graf 3.13 Regionálne rozdelenie detí, na ktoré sa poskytla dotácia na školské potreby 2025 (priemer)">
          <a:extLst>
            <a:ext uri="{FF2B5EF4-FFF2-40B4-BE49-F238E27FC236}">
              <a16:creationId xmlns:a16="http://schemas.microsoft.com/office/drawing/2014/main" id="{00000000-0008-0000-04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163</xdr:row>
      <xdr:rowOff>77612</xdr:rowOff>
    </xdr:from>
    <xdr:to>
      <xdr:col>2</xdr:col>
      <xdr:colOff>628648</xdr:colOff>
      <xdr:row>178</xdr:row>
      <xdr:rowOff>21168</xdr:rowOff>
    </xdr:to>
    <xdr:graphicFrame macro="">
      <xdr:nvGraphicFramePr>
        <xdr:cNvPr id="30" name="Graf 29" title="Graf 3.11 Vývoj počtu detí, na ktoré sa poskytla dotácia na stravu za roky 2024 a 2025">
          <a:extLst>
            <a:ext uri="{FF2B5EF4-FFF2-40B4-BE49-F238E27FC236}">
              <a16:creationId xmlns:a16="http://schemas.microsoft.com/office/drawing/2014/main" id="{00000000-0008-0000-04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49386</xdr:colOff>
      <xdr:row>117</xdr:row>
      <xdr:rowOff>77611</xdr:rowOff>
    </xdr:from>
    <xdr:to>
      <xdr:col>3</xdr:col>
      <xdr:colOff>416277</xdr:colOff>
      <xdr:row>129</xdr:row>
      <xdr:rowOff>0</xdr:rowOff>
    </xdr:to>
    <xdr:graphicFrame macro="">
      <xdr:nvGraphicFramePr>
        <xdr:cNvPr id="14" name="Graf 13" title="Graf 3.8 Rozdelenie priznaných aktivačných príspevkov podľa podmienky nároku (december 2025)">
          <a:extLst>
            <a:ext uri="{FF2B5EF4-FFF2-40B4-BE49-F238E27FC236}">
              <a16:creationId xmlns:a16="http://schemas.microsoft.com/office/drawing/2014/main" id="{00000000-0008-0000-04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xdr:colOff>
      <xdr:row>132</xdr:row>
      <xdr:rowOff>3572</xdr:rowOff>
    </xdr:from>
    <xdr:to>
      <xdr:col>1</xdr:col>
      <xdr:colOff>395113</xdr:colOff>
      <xdr:row>142</xdr:row>
      <xdr:rowOff>162277</xdr:rowOff>
    </xdr:to>
    <xdr:graphicFrame macro="">
      <xdr:nvGraphicFramePr>
        <xdr:cNvPr id="18" name="Graf 17" title="Graf 3.9 Vývoj počtu priznaných príspevkov na nezaopatrené dieťa 2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39688</xdr:colOff>
      <xdr:row>32</xdr:row>
      <xdr:rowOff>9523</xdr:rowOff>
    </xdr:from>
    <xdr:to>
      <xdr:col>2</xdr:col>
      <xdr:colOff>1367234</xdr:colOff>
      <xdr:row>44</xdr:row>
      <xdr:rowOff>95249</xdr:rowOff>
    </xdr:to>
    <xdr:graphicFrame macro="">
      <xdr:nvGraphicFramePr>
        <xdr:cNvPr id="7" name="Graf 6" title="Graf 3.14 Počet detí podľa vekových kategórií, na ktoré bol vyplatený opakovaný príspevok dieťaťu">
          <a:extLst>
            <a:ext uri="{FF2B5EF4-FFF2-40B4-BE49-F238E27FC236}">
              <a16:creationId xmlns:a16="http://schemas.microsoft.com/office/drawing/2014/main" id="{00000000-0008-0000-0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56</xdr:row>
      <xdr:rowOff>57150</xdr:rowOff>
    </xdr:from>
    <xdr:to>
      <xdr:col>3</xdr:col>
      <xdr:colOff>0</xdr:colOff>
      <xdr:row>68</xdr:row>
      <xdr:rowOff>190500</xdr:rowOff>
    </xdr:to>
    <xdr:graphicFrame macro="">
      <xdr:nvGraphicFramePr>
        <xdr:cNvPr id="2" name="Graf 1" title="Graf 3.15 Vývoj počtu FO* s ŤZP, ktorým boli poskytované peňažné príspevky na kompenzáciu">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xdr:colOff>
      <xdr:row>126</xdr:row>
      <xdr:rowOff>38099</xdr:rowOff>
    </xdr:from>
    <xdr:to>
      <xdr:col>2</xdr:col>
      <xdr:colOff>28575</xdr:colOff>
      <xdr:row>139</xdr:row>
      <xdr:rowOff>142874</xdr:rowOff>
    </xdr:to>
    <xdr:graphicFrame macro="">
      <xdr:nvGraphicFramePr>
        <xdr:cNvPr id="3" name="Graf 2" title="Graf 3.17 Vývoj počtu poberateľov peňažného príspevku na kompenzáciu zvýšených výdavkov v roku 2024 a 2025">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xdr:colOff>
      <xdr:row>143</xdr:row>
      <xdr:rowOff>38100</xdr:rowOff>
    </xdr:from>
    <xdr:to>
      <xdr:col>1</xdr:col>
      <xdr:colOff>1076325</xdr:colOff>
      <xdr:row>155</xdr:row>
      <xdr:rowOff>95250</xdr:rowOff>
    </xdr:to>
    <xdr:graphicFrame macro="">
      <xdr:nvGraphicFramePr>
        <xdr:cNvPr id="4" name="Graf 3" title="Graf 3.18 Vývoj počtu poberateľov peňažného príspevku na opatrovanie v rokoch 2024 a 2025">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19051</xdr:colOff>
      <xdr:row>100</xdr:row>
      <xdr:rowOff>47624</xdr:rowOff>
    </xdr:from>
    <xdr:to>
      <xdr:col>3</xdr:col>
      <xdr:colOff>416719</xdr:colOff>
      <xdr:row>111</xdr:row>
      <xdr:rowOff>47625</xdr:rowOff>
    </xdr:to>
    <xdr:graphicFrame macro="">
      <xdr:nvGraphicFramePr>
        <xdr:cNvPr id="5" name="Graf 4" title="Graf 3.16 Rozdelenie priemerného mesačného počtu poberateľov peňažného príspevku na osobnú asistenciu podľa vekových skupín v rokoch 2024 a 2025">
          <a:extLst>
            <a:ext uri="{FF2B5EF4-FFF2-40B4-BE49-F238E27FC236}">
              <a16:creationId xmlns:a16="http://schemas.microsoft.com/office/drawing/2014/main" id="{00000000-0008-0000-08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19051</xdr:colOff>
      <xdr:row>159</xdr:row>
      <xdr:rowOff>47624</xdr:rowOff>
    </xdr:from>
    <xdr:to>
      <xdr:col>3</xdr:col>
      <xdr:colOff>416719</xdr:colOff>
      <xdr:row>170</xdr:row>
      <xdr:rowOff>47625</xdr:rowOff>
    </xdr:to>
    <xdr:graphicFrame macro="">
      <xdr:nvGraphicFramePr>
        <xdr:cNvPr id="6" name="Graf 5" title="Graf 3.19 Rozdelenie priemerného mesačného počtu opatrovaných fyzických osôb s ŤZP pri peňažnom príspevku na opatrovanie podľa vekových skupín v rokoch 2024 a 2025">
          <a:extLst>
            <a:ext uri="{FF2B5EF4-FFF2-40B4-BE49-F238E27FC236}">
              <a16:creationId xmlns:a16="http://schemas.microsoft.com/office/drawing/2014/main" id="{00000000-0008-0000-08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49655</xdr:colOff>
      <xdr:row>2</xdr:row>
      <xdr:rowOff>47625</xdr:rowOff>
    </xdr:from>
    <xdr:to>
      <xdr:col>1</xdr:col>
      <xdr:colOff>552097</xdr:colOff>
      <xdr:row>14</xdr:row>
      <xdr:rowOff>107157</xdr:rowOff>
    </xdr:to>
    <xdr:graphicFrame macro="">
      <xdr:nvGraphicFramePr>
        <xdr:cNvPr id="2" name="Graf 1" title="Graf 3.20 Poskytované sociálne služby podľa typu poskytovateľa">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xdr:colOff>
      <xdr:row>42</xdr:row>
      <xdr:rowOff>176387</xdr:rowOff>
    </xdr:from>
    <xdr:to>
      <xdr:col>1</xdr:col>
      <xdr:colOff>2025650</xdr:colOff>
      <xdr:row>61</xdr:row>
      <xdr:rowOff>133350</xdr:rowOff>
    </xdr:to>
    <xdr:graphicFrame macro="">
      <xdr:nvGraphicFramePr>
        <xdr:cNvPr id="3" name="Graf 2" title="Graf 3.22 Vývoj kapacít v OPIO zariadeniach">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62707</xdr:colOff>
      <xdr:row>101</xdr:row>
      <xdr:rowOff>21431</xdr:rowOff>
    </xdr:from>
    <xdr:to>
      <xdr:col>1</xdr:col>
      <xdr:colOff>62706</xdr:colOff>
      <xdr:row>116</xdr:row>
      <xdr:rowOff>139700</xdr:rowOff>
    </xdr:to>
    <xdr:graphicFrame macro="">
      <xdr:nvGraphicFramePr>
        <xdr:cNvPr id="4" name="Graf 3" title="Graf 3.25 Veková štruktúra príjmateľov sociálnej služby v OPIO zariadeniach ">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90488</xdr:colOff>
      <xdr:row>293</xdr:row>
      <xdr:rowOff>54429</xdr:rowOff>
    </xdr:from>
    <xdr:to>
      <xdr:col>1</xdr:col>
      <xdr:colOff>1085850</xdr:colOff>
      <xdr:row>304</xdr:row>
      <xdr:rowOff>152400</xdr:rowOff>
    </xdr:to>
    <xdr:graphicFrame macro="">
      <xdr:nvGraphicFramePr>
        <xdr:cNvPr id="6" name="Graf 5" title="Graf 3.34 Prijímatelia opatrovateľskej služby ">
          <a:extLst>
            <a:ext uri="{FF2B5EF4-FFF2-40B4-BE49-F238E27FC236}">
              <a16:creationId xmlns:a16="http://schemas.microsoft.com/office/drawing/2014/main" i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30160</xdr:colOff>
      <xdr:row>309</xdr:row>
      <xdr:rowOff>60326</xdr:rowOff>
    </xdr:from>
    <xdr:to>
      <xdr:col>1</xdr:col>
      <xdr:colOff>2082800</xdr:colOff>
      <xdr:row>324</xdr:row>
      <xdr:rowOff>107950</xdr:rowOff>
    </xdr:to>
    <xdr:graphicFrame macro="">
      <xdr:nvGraphicFramePr>
        <xdr:cNvPr id="9" name="Graf 8" title="Graf 3.35 Prijímatelia  opatrovateľskej služieby v domácnosti podľa stupňa odkázanosti">
          <a:extLst>
            <a:ext uri="{FF2B5EF4-FFF2-40B4-BE49-F238E27FC236}">
              <a16:creationId xmlns:a16="http://schemas.microsoft.com/office/drawing/2014/main" id="{00000000-0008-0000-09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61913</xdr:colOff>
      <xdr:row>20</xdr:row>
      <xdr:rowOff>27780</xdr:rowOff>
    </xdr:from>
    <xdr:to>
      <xdr:col>1</xdr:col>
      <xdr:colOff>1943100</xdr:colOff>
      <xdr:row>39</xdr:row>
      <xdr:rowOff>69850</xdr:rowOff>
    </xdr:to>
    <xdr:graphicFrame macro="">
      <xdr:nvGraphicFramePr>
        <xdr:cNvPr id="12" name="Graf 11" title="Graf 3.21 Počet sociálnych služieb podľa typu poskytovateľa a druhov sociálnych služieb">
          <a:extLst>
            <a:ext uri="{FF2B5EF4-FFF2-40B4-BE49-F238E27FC236}">
              <a16:creationId xmlns:a16="http://schemas.microsoft.com/office/drawing/2014/main" id="{00000000-0008-0000-09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35719</xdr:colOff>
      <xdr:row>65</xdr:row>
      <xdr:rowOff>166689</xdr:rowOff>
    </xdr:from>
    <xdr:to>
      <xdr:col>1</xdr:col>
      <xdr:colOff>1860550</xdr:colOff>
      <xdr:row>80</xdr:row>
      <xdr:rowOff>95251</xdr:rowOff>
    </xdr:to>
    <xdr:graphicFrame macro="">
      <xdr:nvGraphicFramePr>
        <xdr:cNvPr id="16" name="Graf 15" title="Graf 3.23 Kapacity v OPIO zariadeniach podľa formy ">
          <a:extLst>
            <a:ext uri="{FF2B5EF4-FFF2-40B4-BE49-F238E27FC236}">
              <a16:creationId xmlns:a16="http://schemas.microsoft.com/office/drawing/2014/main" id="{00000000-0008-0000-09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130969</xdr:colOff>
      <xdr:row>84</xdr:row>
      <xdr:rowOff>45242</xdr:rowOff>
    </xdr:from>
    <xdr:to>
      <xdr:col>1</xdr:col>
      <xdr:colOff>1435100</xdr:colOff>
      <xdr:row>97</xdr:row>
      <xdr:rowOff>25399</xdr:rowOff>
    </xdr:to>
    <xdr:graphicFrame macro="">
      <xdr:nvGraphicFramePr>
        <xdr:cNvPr id="8" name="Graf 7" title="Graf 3.24 Vývoj kapacít OPIO sociálnych služieb podľa formy poskytovanej sociálnej služby">
          <a:extLst>
            <a:ext uri="{FF2B5EF4-FFF2-40B4-BE49-F238E27FC236}">
              <a16:creationId xmlns:a16="http://schemas.microsoft.com/office/drawing/2014/main" id="{00000000-0008-0000-09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54681</xdr:colOff>
      <xdr:row>139</xdr:row>
      <xdr:rowOff>155838</xdr:rowOff>
    </xdr:from>
    <xdr:to>
      <xdr:col>1</xdr:col>
      <xdr:colOff>1987550</xdr:colOff>
      <xdr:row>159</xdr:row>
      <xdr:rowOff>6349</xdr:rowOff>
    </xdr:to>
    <xdr:graphicFrame macro="">
      <xdr:nvGraphicFramePr>
        <xdr:cNvPr id="20" name="Graf 19" title="Graf 3.27 Žiadosti a žiadatelia o poskytovanie sociálnej služby v OPIO zariadeniach">
          <a:extLst>
            <a:ext uri="{FF2B5EF4-FFF2-40B4-BE49-F238E27FC236}">
              <a16:creationId xmlns:a16="http://schemas.microsoft.com/office/drawing/2014/main" id="{00000000-0008-0000-09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11906</xdr:colOff>
      <xdr:row>161</xdr:row>
      <xdr:rowOff>175418</xdr:rowOff>
    </xdr:from>
    <xdr:to>
      <xdr:col>1</xdr:col>
      <xdr:colOff>1573389</xdr:colOff>
      <xdr:row>175</xdr:row>
      <xdr:rowOff>116681</xdr:rowOff>
    </xdr:to>
    <xdr:graphicFrame macro="">
      <xdr:nvGraphicFramePr>
        <xdr:cNvPr id="21" name="Graf 20" title="Graf 3.28 Zamestnanci v OPIO zariadeniach">
          <a:extLst>
            <a:ext uri="{FF2B5EF4-FFF2-40B4-BE49-F238E27FC236}">
              <a16:creationId xmlns:a16="http://schemas.microsoft.com/office/drawing/2014/main" id="{00000000-0008-0000-09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41670</xdr:colOff>
      <xdr:row>179</xdr:row>
      <xdr:rowOff>21431</xdr:rowOff>
    </xdr:from>
    <xdr:to>
      <xdr:col>1</xdr:col>
      <xdr:colOff>523874</xdr:colOff>
      <xdr:row>198</xdr:row>
      <xdr:rowOff>119061</xdr:rowOff>
    </xdr:to>
    <xdr:graphicFrame macro="">
      <xdr:nvGraphicFramePr>
        <xdr:cNvPr id="22" name="Graf 21" title="Graf 3.29 Pomer pracovných kategórií v OPIO zariadeniach">
          <a:extLst>
            <a:ext uri="{FF2B5EF4-FFF2-40B4-BE49-F238E27FC236}">
              <a16:creationId xmlns:a16="http://schemas.microsoft.com/office/drawing/2014/main" id="{00000000-0008-0000-09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81359</xdr:colOff>
      <xdr:row>202</xdr:row>
      <xdr:rowOff>21431</xdr:rowOff>
    </xdr:from>
    <xdr:to>
      <xdr:col>1</xdr:col>
      <xdr:colOff>70115</xdr:colOff>
      <xdr:row>212</xdr:row>
      <xdr:rowOff>2381</xdr:rowOff>
    </xdr:to>
    <xdr:graphicFrame macro="">
      <xdr:nvGraphicFramePr>
        <xdr:cNvPr id="23" name="Graf 22" title="Graf 3.30 Pomer príjmov OPIO zariadení">
          <a:extLst>
            <a:ext uri="{FF2B5EF4-FFF2-40B4-BE49-F238E27FC236}">
              <a16:creationId xmlns:a16="http://schemas.microsoft.com/office/drawing/2014/main" id="{00000000-0008-0000-09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35718</xdr:colOff>
      <xdr:row>217</xdr:row>
      <xdr:rowOff>47625</xdr:rowOff>
    </xdr:from>
    <xdr:to>
      <xdr:col>2</xdr:col>
      <xdr:colOff>2248845</xdr:colOff>
      <xdr:row>237</xdr:row>
      <xdr:rowOff>95249</xdr:rowOff>
    </xdr:to>
    <xdr:graphicFrame macro="">
      <xdr:nvGraphicFramePr>
        <xdr:cNvPr id="25" name="Graf 24" title="Graf 3.31 Podiel príjmov OPIO zariadení">
          <a:extLst>
            <a:ext uri="{FF2B5EF4-FFF2-40B4-BE49-F238E27FC236}">
              <a16:creationId xmlns:a16="http://schemas.microsoft.com/office/drawing/2014/main" id="{00000000-0008-0000-09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242</xdr:row>
      <xdr:rowOff>57150</xdr:rowOff>
    </xdr:from>
    <xdr:to>
      <xdr:col>1</xdr:col>
      <xdr:colOff>559594</xdr:colOff>
      <xdr:row>258</xdr:row>
      <xdr:rowOff>71438</xdr:rowOff>
    </xdr:to>
    <xdr:graphicFrame macro="">
      <xdr:nvGraphicFramePr>
        <xdr:cNvPr id="27" name="Graf 26" title="Graf 3.32 Členenie výdavkov OPIO zariadení">
          <a:extLst>
            <a:ext uri="{FF2B5EF4-FFF2-40B4-BE49-F238E27FC236}">
              <a16:creationId xmlns:a16="http://schemas.microsoft.com/office/drawing/2014/main" id="{00000000-0008-0000-09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35719</xdr:colOff>
      <xdr:row>263</xdr:row>
      <xdr:rowOff>11906</xdr:rowOff>
    </xdr:from>
    <xdr:to>
      <xdr:col>2</xdr:col>
      <xdr:colOff>550333</xdr:colOff>
      <xdr:row>277</xdr:row>
      <xdr:rowOff>116416</xdr:rowOff>
    </xdr:to>
    <xdr:graphicFrame macro="">
      <xdr:nvGraphicFramePr>
        <xdr:cNvPr id="29" name="Graf 28" title="Graf 3.33 Členenie výdavkov podľa druhov OPIO zariadení">
          <a:extLst>
            <a:ext uri="{FF2B5EF4-FFF2-40B4-BE49-F238E27FC236}">
              <a16:creationId xmlns:a16="http://schemas.microsoft.com/office/drawing/2014/main" id="{00000000-0008-0000-09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49208</xdr:colOff>
      <xdr:row>120</xdr:row>
      <xdr:rowOff>60326</xdr:rowOff>
    </xdr:from>
    <xdr:to>
      <xdr:col>1</xdr:col>
      <xdr:colOff>1739899</xdr:colOff>
      <xdr:row>135</xdr:row>
      <xdr:rowOff>57150</xdr:rowOff>
    </xdr:to>
    <xdr:graphicFrame macro="">
      <xdr:nvGraphicFramePr>
        <xdr:cNvPr id="30" name="Graf 29" title="Graf 3.26  Štruktúra prijímateľov OPIO sociálnych služieb podľa stupňa odkázanosti">
          <a:extLst>
            <a:ext uri="{FF2B5EF4-FFF2-40B4-BE49-F238E27FC236}">
              <a16:creationId xmlns:a16="http://schemas.microsoft.com/office/drawing/2014/main" id="{00000000-0008-0000-09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29764</xdr:colOff>
      <xdr:row>328</xdr:row>
      <xdr:rowOff>21432</xdr:rowOff>
    </xdr:from>
    <xdr:to>
      <xdr:col>1</xdr:col>
      <xdr:colOff>438150</xdr:colOff>
      <xdr:row>341</xdr:row>
      <xdr:rowOff>158750</xdr:rowOff>
    </xdr:to>
    <xdr:graphicFrame macro="">
      <xdr:nvGraphicFramePr>
        <xdr:cNvPr id="32" name="Graf 31" title="Graf 3.36 Prijímatelia  opatrovateľskej služieby v domácnosti podľa veku">
          <a:extLst>
            <a:ext uri="{FF2B5EF4-FFF2-40B4-BE49-F238E27FC236}">
              <a16:creationId xmlns:a16="http://schemas.microsoft.com/office/drawing/2014/main" id="{00000000-0008-0000-0900-00002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11905</xdr:colOff>
      <xdr:row>344</xdr:row>
      <xdr:rowOff>200025</xdr:rowOff>
    </xdr:from>
    <xdr:to>
      <xdr:col>0</xdr:col>
      <xdr:colOff>4583905</xdr:colOff>
      <xdr:row>357</xdr:row>
      <xdr:rowOff>157163</xdr:rowOff>
    </xdr:to>
    <xdr:graphicFrame macro="">
      <xdr:nvGraphicFramePr>
        <xdr:cNvPr id="36" name="Graf 35" title="Graf 3.37 Príjmy opatrovateľskej služby">
          <a:extLst>
            <a:ext uri="{FF2B5EF4-FFF2-40B4-BE49-F238E27FC236}">
              <a16:creationId xmlns:a16="http://schemas.microsoft.com/office/drawing/2014/main" id="{00000000-0008-0000-0900-00002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362</xdr:row>
      <xdr:rowOff>0</xdr:rowOff>
    </xdr:from>
    <xdr:to>
      <xdr:col>0</xdr:col>
      <xdr:colOff>4555331</xdr:colOff>
      <xdr:row>376</xdr:row>
      <xdr:rowOff>13947</xdr:rowOff>
    </xdr:to>
    <xdr:graphicFrame macro="">
      <xdr:nvGraphicFramePr>
        <xdr:cNvPr id="37" name="Graf 36" title="Graf 3.38 Podiel príjmov opatrovateľskej služby podľa typu poskytovteľa sociálnej služby">
          <a:extLst>
            <a:ext uri="{FF2B5EF4-FFF2-40B4-BE49-F238E27FC236}">
              <a16:creationId xmlns:a16="http://schemas.microsoft.com/office/drawing/2014/main" id="{00000000-0008-0000-09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33072</xdr:colOff>
      <xdr:row>379</xdr:row>
      <xdr:rowOff>274283</xdr:rowOff>
    </xdr:from>
    <xdr:to>
      <xdr:col>1</xdr:col>
      <xdr:colOff>1193800</xdr:colOff>
      <xdr:row>395</xdr:row>
      <xdr:rowOff>171451</xdr:rowOff>
    </xdr:to>
    <xdr:graphicFrame macro="">
      <xdr:nvGraphicFramePr>
        <xdr:cNvPr id="38" name="Graf 37" title="Graf 3.39 Výdavky opatrovateľskej služby v eurách">
          <a:extLst>
            <a:ext uri="{FF2B5EF4-FFF2-40B4-BE49-F238E27FC236}">
              <a16:creationId xmlns:a16="http://schemas.microsoft.com/office/drawing/2014/main" id="{00000000-0008-0000-09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401</xdr:row>
      <xdr:rowOff>109802</xdr:rowOff>
    </xdr:from>
    <xdr:to>
      <xdr:col>1</xdr:col>
      <xdr:colOff>1695539</xdr:colOff>
      <xdr:row>416</xdr:row>
      <xdr:rowOff>91723</xdr:rowOff>
    </xdr:to>
    <xdr:graphicFrame macro="">
      <xdr:nvGraphicFramePr>
        <xdr:cNvPr id="28" name="Graf 27" title="Graf 3.40 Vývoj kapacít pobytových sociálnych služieb krízovej intervencie"/>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xdr:row>
      <xdr:rowOff>19844</xdr:rowOff>
    </xdr:from>
    <xdr:to>
      <xdr:col>9</xdr:col>
      <xdr:colOff>558271</xdr:colOff>
      <xdr:row>17</xdr:row>
      <xdr:rowOff>136261</xdr:rowOff>
    </xdr:to>
    <xdr:graphicFrame macro="">
      <xdr:nvGraphicFramePr>
        <xdr:cNvPr id="3" name="Graf 2" title="Graf 3.41 Štruktúra príjmov na sociálnu ochranu v EU27 v roku 2023">
          <a:extLst>
            <a:ext uri="{FF2B5EF4-FFF2-40B4-BE49-F238E27FC236}">
              <a16:creationId xmlns:a16="http://schemas.microsoft.com/office/drawing/2014/main" id="{00000000-0008-0000-0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60326</xdr:colOff>
      <xdr:row>35</xdr:row>
      <xdr:rowOff>35719</xdr:rowOff>
    </xdr:from>
    <xdr:to>
      <xdr:col>9</xdr:col>
      <xdr:colOff>313531</xdr:colOff>
      <xdr:row>51</xdr:row>
      <xdr:rowOff>11905</xdr:rowOff>
    </xdr:to>
    <xdr:graphicFrame macro="">
      <xdr:nvGraphicFramePr>
        <xdr:cNvPr id="10" name="Graf 9" title="Graf 3.42 Štruktúra príjmov na sociálnu ochranu podľa druhu v SR, 2023">
          <a:extLst>
            <a:ext uri="{FF2B5EF4-FFF2-40B4-BE49-F238E27FC236}">
              <a16:creationId xmlns:a16="http://schemas.microsoft.com/office/drawing/2014/main" id="{00000000-0008-0000-0B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xdr:row>
      <xdr:rowOff>0</xdr:rowOff>
    </xdr:from>
    <xdr:to>
      <xdr:col>9</xdr:col>
      <xdr:colOff>184919</xdr:colOff>
      <xdr:row>14</xdr:row>
      <xdr:rowOff>117141</xdr:rowOff>
    </xdr:to>
    <xdr:graphicFrame macro="">
      <xdr:nvGraphicFramePr>
        <xdr:cNvPr id="7" name="Graf 6" title="Graf 3.43 Hrubé výdavky na sociálnu ochranu v PPS na obyvateľa a v % HDP, 20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54</xdr:row>
      <xdr:rowOff>0</xdr:rowOff>
    </xdr:from>
    <xdr:to>
      <xdr:col>10</xdr:col>
      <xdr:colOff>330636</xdr:colOff>
      <xdr:row>67</xdr:row>
      <xdr:rowOff>174443</xdr:rowOff>
    </xdr:to>
    <xdr:graphicFrame macro="">
      <xdr:nvGraphicFramePr>
        <xdr:cNvPr id="11" name="Graf 10" title="Graf 3.45 Štruktúra výdavkov na sociálne dávky podľa účelov, 20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85</xdr:row>
      <xdr:rowOff>65690</xdr:rowOff>
    </xdr:from>
    <xdr:to>
      <xdr:col>10</xdr:col>
      <xdr:colOff>229913</xdr:colOff>
      <xdr:row>99</xdr:row>
      <xdr:rowOff>690</xdr:rowOff>
    </xdr:to>
    <xdr:graphicFrame macro="">
      <xdr:nvGraphicFramePr>
        <xdr:cNvPr id="17" name="Graf 16" title="Graf 3.47 Výdavky na dôchodky, 20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34270</xdr:colOff>
      <xdr:row>116</xdr:row>
      <xdr:rowOff>48721</xdr:rowOff>
    </xdr:from>
    <xdr:to>
      <xdr:col>11</xdr:col>
      <xdr:colOff>571500</xdr:colOff>
      <xdr:row>131</xdr:row>
      <xdr:rowOff>28575</xdr:rowOff>
    </xdr:to>
    <xdr:graphicFrame macro="">
      <xdr:nvGraphicFramePr>
        <xdr:cNvPr id="9" name="Graf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9</xdr:col>
      <xdr:colOff>336550</xdr:colOff>
      <xdr:row>50</xdr:row>
      <xdr:rowOff>114300</xdr:rowOff>
    </xdr:to>
    <xdr:graphicFrame macro="">
      <xdr:nvGraphicFramePr>
        <xdr:cNvPr id="10" name="Graf 9" title="Graf 3.44 Hrubé výdavky na sociálnu ochranu v SR v roku 20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2381</xdr:colOff>
      <xdr:row>2</xdr:row>
      <xdr:rowOff>11906</xdr:rowOff>
    </xdr:from>
    <xdr:to>
      <xdr:col>9</xdr:col>
      <xdr:colOff>440530</xdr:colOff>
      <xdr:row>18</xdr:row>
      <xdr:rowOff>23812</xdr:rowOff>
    </xdr:to>
    <xdr:graphicFrame macro="">
      <xdr:nvGraphicFramePr>
        <xdr:cNvPr id="2" name="Graf 2" title="Graf 3.46 Testované dávky sociálnej ochrany (% zo všetkých sociálnych dávok), 2023">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327</xdr:row>
      <xdr:rowOff>84970</xdr:rowOff>
    </xdr:from>
    <xdr:to>
      <xdr:col>2</xdr:col>
      <xdr:colOff>1106714</xdr:colOff>
      <xdr:row>341</xdr:row>
      <xdr:rowOff>75293</xdr:rowOff>
    </xdr:to>
    <xdr:graphicFrame macro="">
      <xdr:nvGraphicFramePr>
        <xdr:cNvPr id="2" name="Graf 1" title="Graf 1 Rozdelenie sporiteľov v II. pilieri podľa veku k 31. 12. 2025">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30238</xdr:colOff>
      <xdr:row>385</xdr:row>
      <xdr:rowOff>10433</xdr:rowOff>
    </xdr:from>
    <xdr:to>
      <xdr:col>3</xdr:col>
      <xdr:colOff>52311</xdr:colOff>
      <xdr:row>399</xdr:row>
      <xdr:rowOff>136223</xdr:rowOff>
    </xdr:to>
    <xdr:graphicFrame macro="">
      <xdr:nvGraphicFramePr>
        <xdr:cNvPr id="3" name="Graf 2" title="Graf 2 Veková štruktúra sporiteľov v II. pilieri k 31. 12. 2025">
          <a:extLst>
            <a:ext uri="{FF2B5EF4-FFF2-40B4-BE49-F238E27FC236}">
              <a16:creationId xmlns:a16="http://schemas.microsoft.com/office/drawing/2014/main" id="{00000000-0008-0000-1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7056</xdr:colOff>
      <xdr:row>404</xdr:row>
      <xdr:rowOff>21166</xdr:rowOff>
    </xdr:from>
    <xdr:to>
      <xdr:col>1</xdr:col>
      <xdr:colOff>1344286</xdr:colOff>
      <xdr:row>419</xdr:row>
      <xdr:rowOff>151435</xdr:rowOff>
    </xdr:to>
    <xdr:pic>
      <xdr:nvPicPr>
        <xdr:cNvPr id="4" name="Obrázok 3" descr="mapa slovenska" title="Graf 3 Regionálne rozdelenie poberateľov príspevku na starostlivosť o dieťa -"/>
        <xdr:cNvPicPr>
          <a:picLocks noChangeAspect="1"/>
        </xdr:cNvPicPr>
      </xdr:nvPicPr>
      <xdr:blipFill>
        <a:blip xmlns:r="http://schemas.openxmlformats.org/officeDocument/2006/relationships" r:embed="rId3"/>
        <a:stretch>
          <a:fillRect/>
        </a:stretch>
      </xdr:blipFill>
      <xdr:spPr>
        <a:xfrm>
          <a:off x="719667" y="77773388"/>
          <a:ext cx="5584675" cy="2776103"/>
        </a:xfrm>
        <a:prstGeom prst="rect">
          <a:avLst/>
        </a:prstGeom>
      </xdr:spPr>
    </xdr:pic>
    <xdr:clientData/>
  </xdr:twoCellAnchor>
  <xdr:twoCellAnchor editAs="oneCell">
    <xdr:from>
      <xdr:col>0</xdr:col>
      <xdr:colOff>0</xdr:colOff>
      <xdr:row>428</xdr:row>
      <xdr:rowOff>49321</xdr:rowOff>
    </xdr:from>
    <xdr:to>
      <xdr:col>1</xdr:col>
      <xdr:colOff>1938865</xdr:colOff>
      <xdr:row>445</xdr:row>
      <xdr:rowOff>150509</xdr:rowOff>
    </xdr:to>
    <xdr:pic>
      <xdr:nvPicPr>
        <xdr:cNvPr id="5" name="Obrázok 4" descr="mapa Slovenska&#10;" title="&quot;Graf 4 Regionálne rozdelenie osôb v systéme pomoci v hmotnej núdzi,"/>
        <xdr:cNvPicPr>
          <a:picLocks noChangeAspect="1"/>
        </xdr:cNvPicPr>
      </xdr:nvPicPr>
      <xdr:blipFill>
        <a:blip xmlns:r="http://schemas.openxmlformats.org/officeDocument/2006/relationships" r:embed="rId4"/>
        <a:stretch>
          <a:fillRect/>
        </a:stretch>
      </xdr:blipFill>
      <xdr:spPr>
        <a:xfrm>
          <a:off x="663223" y="82034877"/>
          <a:ext cx="6187721" cy="30997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jtechova/Moje_dokumenty/ine%20materialy/SoSSS17/spr&#225;va%202017%20-%20rozpracovan&#233;/kapitola%203/esspr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vojtechova/Documents/ine%20materialy/SoSSS2022/nove_Soc_sluzby_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akosopc10\esspros_cs\Spr&#225;va%20o%20stave%20soc.%20ochrany%20-%20In&#353;tit&#250;t%20soci&#225;lnej%20ochrany%20SR%20MPSVaR%20SR\2024\ESSPROS-Grafy_rok_202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vojtechova/Desktop/SoSS_2024/K3_soc_ochrana/K3_esspros_beatka/K&#243;pia%20-%20sprava2023_dat_priloha_Kap3_pub%20pokus%202025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ýdavky"/>
      <sheetName val="príjmy"/>
      <sheetName val="výdavky na dôchodky"/>
      <sheetName val="poberatelia dôchodkov"/>
      <sheetName val="dane a odvody z dávok"/>
      <sheetName val="testované dávky"/>
      <sheetName val="age"/>
      <sheetName val="výdavky_na_dôchodky"/>
      <sheetName val="poberatelia_dôchodkov"/>
      <sheetName val="dane_a_odvody_z_dávok"/>
      <sheetName val="testované_dávky"/>
      <sheetName val="výdavky_na_dôchodky1"/>
      <sheetName val="poberatelia_dôchodkov1"/>
      <sheetName val="dane_a_odvody_z_dávok1"/>
      <sheetName val="testované_dávky1"/>
    </sheetNames>
    <sheetDataSet>
      <sheetData sheetId="0"/>
      <sheetData sheetId="1"/>
      <sheetData sheetId="2"/>
      <sheetData sheetId="3">
        <row r="12">
          <cell r="K12" t="str">
            <v>GEO/TIME</v>
          </cell>
          <cell r="L12" t="str">
            <v>2014</v>
          </cell>
          <cell r="M12" t="str">
            <v>Flags and footnotes</v>
          </cell>
          <cell r="N12" t="str">
            <v>2015</v>
          </cell>
          <cell r="O12" t="str">
            <v>Flags and footnotes</v>
          </cell>
        </row>
        <row r="13">
          <cell r="K13" t="str">
            <v>Belgium</v>
          </cell>
          <cell r="L13">
            <v>11180840</v>
          </cell>
          <cell r="M13" t="str">
            <v>b</v>
          </cell>
          <cell r="N13">
            <v>11237274</v>
          </cell>
          <cell r="O13" t="str">
            <v/>
          </cell>
        </row>
        <row r="14">
          <cell r="K14" t="str">
            <v>Bulgaria</v>
          </cell>
          <cell r="L14">
            <v>7245677</v>
          </cell>
          <cell r="M14" t="str">
            <v/>
          </cell>
          <cell r="N14">
            <v>7202198</v>
          </cell>
          <cell r="O14" t="str">
            <v/>
          </cell>
        </row>
        <row r="15">
          <cell r="K15" t="str">
            <v>Czech Republic</v>
          </cell>
          <cell r="L15">
            <v>10512419</v>
          </cell>
          <cell r="M15" t="str">
            <v/>
          </cell>
          <cell r="N15">
            <v>10538275</v>
          </cell>
          <cell r="O15" t="str">
            <v/>
          </cell>
        </row>
        <row r="16">
          <cell r="K16" t="str">
            <v>Denmark</v>
          </cell>
          <cell r="L16">
            <v>5627235</v>
          </cell>
          <cell r="M16" t="str">
            <v/>
          </cell>
          <cell r="N16">
            <v>5659715</v>
          </cell>
          <cell r="O16" t="str">
            <v/>
          </cell>
        </row>
        <row r="17">
          <cell r="K17" t="str">
            <v>Germany (until 1990 former territory of the FRG)</v>
          </cell>
          <cell r="L17">
            <v>80767463</v>
          </cell>
          <cell r="M17" t="str">
            <v/>
          </cell>
          <cell r="N17">
            <v>81197537</v>
          </cell>
          <cell r="O17" t="str">
            <v/>
          </cell>
        </row>
        <row r="18">
          <cell r="K18" t="str">
            <v>Estonia</v>
          </cell>
          <cell r="L18">
            <v>1315819</v>
          </cell>
          <cell r="M18" t="str">
            <v/>
          </cell>
          <cell r="N18">
            <v>1314870</v>
          </cell>
          <cell r="O18" t="str">
            <v>b</v>
          </cell>
        </row>
        <row r="19">
          <cell r="K19" t="str">
            <v>Ireland</v>
          </cell>
          <cell r="L19">
            <v>4605501</v>
          </cell>
          <cell r="M19" t="str">
            <v>p</v>
          </cell>
          <cell r="N19">
            <v>4628949</v>
          </cell>
          <cell r="O19" t="str">
            <v>p</v>
          </cell>
        </row>
        <row r="20">
          <cell r="K20" t="str">
            <v>Greece</v>
          </cell>
          <cell r="L20">
            <v>10926807</v>
          </cell>
          <cell r="M20" t="str">
            <v/>
          </cell>
          <cell r="N20">
            <v>10858018</v>
          </cell>
          <cell r="O20" t="str">
            <v/>
          </cell>
        </row>
        <row r="21">
          <cell r="K21" t="str">
            <v>Spain</v>
          </cell>
          <cell r="L21">
            <v>46512199</v>
          </cell>
          <cell r="M21" t="str">
            <v/>
          </cell>
          <cell r="N21">
            <v>46449565</v>
          </cell>
          <cell r="O21" t="str">
            <v/>
          </cell>
        </row>
        <row r="22">
          <cell r="K22" t="str">
            <v>France</v>
          </cell>
          <cell r="L22">
            <v>65942093</v>
          </cell>
          <cell r="M22" t="str">
            <v/>
          </cell>
          <cell r="N22">
            <v>66488186</v>
          </cell>
          <cell r="O22" t="str">
            <v>bp</v>
          </cell>
        </row>
        <row r="23">
          <cell r="K23" t="str">
            <v>Croatia</v>
          </cell>
          <cell r="L23">
            <v>4246809</v>
          </cell>
          <cell r="M23" t="str">
            <v/>
          </cell>
          <cell r="N23">
            <v>4225316</v>
          </cell>
          <cell r="O23" t="str">
            <v/>
          </cell>
        </row>
        <row r="24">
          <cell r="K24" t="str">
            <v>Italy</v>
          </cell>
          <cell r="L24">
            <v>60782668</v>
          </cell>
          <cell r="M24" t="str">
            <v/>
          </cell>
          <cell r="N24">
            <v>60795612</v>
          </cell>
          <cell r="O24" t="str">
            <v/>
          </cell>
        </row>
        <row r="25">
          <cell r="K25" t="str">
            <v>Cyprus</v>
          </cell>
          <cell r="L25">
            <v>858000</v>
          </cell>
          <cell r="M25" t="str">
            <v/>
          </cell>
          <cell r="N25">
            <v>847008</v>
          </cell>
          <cell r="O25" t="str">
            <v/>
          </cell>
        </row>
        <row r="26">
          <cell r="K26" t="str">
            <v>Latvia</v>
          </cell>
          <cell r="L26">
            <v>2001468</v>
          </cell>
          <cell r="M26" t="str">
            <v/>
          </cell>
          <cell r="N26">
            <v>1986096</v>
          </cell>
          <cell r="O26" t="str">
            <v/>
          </cell>
        </row>
        <row r="27">
          <cell r="K27" t="str">
            <v>Lithuania</v>
          </cell>
          <cell r="L27">
            <v>2943472</v>
          </cell>
          <cell r="M27" t="str">
            <v/>
          </cell>
          <cell r="N27">
            <v>2921262</v>
          </cell>
          <cell r="O27" t="str">
            <v/>
          </cell>
        </row>
        <row r="28">
          <cell r="K28" t="str">
            <v>Luxembourg</v>
          </cell>
          <cell r="L28">
            <v>549680</v>
          </cell>
          <cell r="M28" t="str">
            <v/>
          </cell>
          <cell r="N28">
            <v>562958</v>
          </cell>
          <cell r="O28" t="str">
            <v/>
          </cell>
        </row>
        <row r="29">
          <cell r="K29" t="str">
            <v>Hungary</v>
          </cell>
          <cell r="L29">
            <v>9877365</v>
          </cell>
          <cell r="M29" t="str">
            <v/>
          </cell>
          <cell r="N29">
            <v>9855571</v>
          </cell>
          <cell r="O29" t="str">
            <v/>
          </cell>
        </row>
        <row r="30">
          <cell r="K30" t="str">
            <v>Malta</v>
          </cell>
          <cell r="L30">
            <v>425384</v>
          </cell>
          <cell r="M30" t="str">
            <v/>
          </cell>
          <cell r="N30">
            <v>429344</v>
          </cell>
          <cell r="O30" t="str">
            <v/>
          </cell>
        </row>
        <row r="31">
          <cell r="K31" t="str">
            <v>Netherlands</v>
          </cell>
          <cell r="L31">
            <v>16829289</v>
          </cell>
          <cell r="M31" t="str">
            <v/>
          </cell>
          <cell r="N31">
            <v>16900726</v>
          </cell>
          <cell r="O31" t="str">
            <v/>
          </cell>
        </row>
        <row r="32">
          <cell r="K32" t="str">
            <v>Austria</v>
          </cell>
          <cell r="L32">
            <v>8506889</v>
          </cell>
          <cell r="M32" t="str">
            <v/>
          </cell>
          <cell r="N32">
            <v>8576261</v>
          </cell>
          <cell r="O32" t="str">
            <v/>
          </cell>
        </row>
        <row r="33">
          <cell r="K33" t="str">
            <v>Poland</v>
          </cell>
          <cell r="L33">
            <v>38017856</v>
          </cell>
          <cell r="M33" t="str">
            <v/>
          </cell>
          <cell r="N33">
            <v>38005614</v>
          </cell>
          <cell r="O33" t="str">
            <v/>
          </cell>
        </row>
        <row r="34">
          <cell r="K34" t="str">
            <v>Portugal</v>
          </cell>
          <cell r="L34">
            <v>10427301</v>
          </cell>
          <cell r="M34" t="str">
            <v/>
          </cell>
          <cell r="N34">
            <v>10374822</v>
          </cell>
          <cell r="O34" t="str">
            <v>e</v>
          </cell>
        </row>
        <row r="35">
          <cell r="K35" t="str">
            <v>Romania</v>
          </cell>
          <cell r="L35">
            <v>19947311</v>
          </cell>
          <cell r="M35" t="str">
            <v>e</v>
          </cell>
          <cell r="N35">
            <v>19870647</v>
          </cell>
          <cell r="O35" t="str">
            <v>e</v>
          </cell>
        </row>
        <row r="36">
          <cell r="K36" t="str">
            <v>Slovenia</v>
          </cell>
          <cell r="L36">
            <v>2061085</v>
          </cell>
          <cell r="M36" t="str">
            <v/>
          </cell>
          <cell r="N36">
            <v>2062874</v>
          </cell>
          <cell r="O36" t="str">
            <v/>
          </cell>
        </row>
        <row r="37">
          <cell r="K37" t="str">
            <v>Slovakia</v>
          </cell>
          <cell r="L37">
            <v>5415949</v>
          </cell>
          <cell r="M37" t="str">
            <v/>
          </cell>
          <cell r="N37">
            <v>5421349</v>
          </cell>
          <cell r="O37" t="str">
            <v/>
          </cell>
        </row>
        <row r="38">
          <cell r="K38" t="str">
            <v>Finland</v>
          </cell>
          <cell r="L38">
            <v>5451270</v>
          </cell>
          <cell r="M38" t="str">
            <v/>
          </cell>
          <cell r="N38">
            <v>5471753</v>
          </cell>
          <cell r="O38" t="str">
            <v/>
          </cell>
        </row>
        <row r="39">
          <cell r="K39" t="str">
            <v>Sweden</v>
          </cell>
          <cell r="L39">
            <v>9644864</v>
          </cell>
          <cell r="M39" t="str">
            <v/>
          </cell>
          <cell r="N39">
            <v>9747355</v>
          </cell>
          <cell r="O39" t="str">
            <v/>
          </cell>
        </row>
        <row r="40">
          <cell r="K40" t="str">
            <v>United Kingdom</v>
          </cell>
          <cell r="L40">
            <v>64351155</v>
          </cell>
          <cell r="M40" t="str">
            <v/>
          </cell>
          <cell r="N40">
            <v>64875165</v>
          </cell>
          <cell r="O40" t="str">
            <v>e</v>
          </cell>
        </row>
        <row r="41">
          <cell r="K41" t="str">
            <v>Iceland</v>
          </cell>
          <cell r="L41">
            <v>325671</v>
          </cell>
          <cell r="M41" t="str">
            <v/>
          </cell>
          <cell r="N41">
            <v>329100</v>
          </cell>
          <cell r="O41" t="str">
            <v/>
          </cell>
        </row>
        <row r="42">
          <cell r="K42" t="str">
            <v>Norway</v>
          </cell>
          <cell r="L42">
            <v>5107970</v>
          </cell>
          <cell r="M42" t="str">
            <v/>
          </cell>
          <cell r="N42">
            <v>5166493</v>
          </cell>
          <cell r="O42" t="str">
            <v/>
          </cell>
        </row>
        <row r="43">
          <cell r="K43" t="str">
            <v>Switzerland</v>
          </cell>
          <cell r="L43">
            <v>8139631</v>
          </cell>
          <cell r="M43" t="str">
            <v/>
          </cell>
          <cell r="N43">
            <v>8237666</v>
          </cell>
          <cell r="O43" t="str">
            <v/>
          </cell>
        </row>
        <row r="44">
          <cell r="K44" t="str">
            <v>Serbia</v>
          </cell>
          <cell r="L44">
            <v>7146759</v>
          </cell>
          <cell r="M44" t="str">
            <v/>
          </cell>
          <cell r="N44">
            <v>7114393</v>
          </cell>
          <cell r="O44" t="str">
            <v/>
          </cell>
        </row>
        <row r="45">
          <cell r="K45" t="str">
            <v>Turkey</v>
          </cell>
          <cell r="L45">
            <v>76667864</v>
          </cell>
          <cell r="M45" t="str">
            <v/>
          </cell>
          <cell r="N45">
            <v>77695904</v>
          </cell>
          <cell r="O45" t="str">
            <v/>
          </cell>
        </row>
      </sheetData>
      <sheetData sheetId="4">
        <row r="83">
          <cell r="A83" t="str">
            <v>GEO/INDIC_SP</v>
          </cell>
          <cell r="B83" t="str">
            <v>Percentage of social protection benefits subject to taxation or social contributions</v>
          </cell>
          <cell r="C83" t="str">
            <v>Percentage of social protection benefits subject to taxation</v>
          </cell>
          <cell r="D83" t="str">
            <v>Percentage of social protection benefits subject to social contributions</v>
          </cell>
          <cell r="E83" t="str">
            <v>Percentage of social protection cash benefits subject to taxation or social contributions</v>
          </cell>
          <cell r="F83" t="str">
            <v>Percentage of social protection cash benefits subject to taxation</v>
          </cell>
          <cell r="G83" t="str">
            <v>Percentage of social protection cash benefits subject to social contributions</v>
          </cell>
          <cell r="H83" t="str">
            <v>Effective combined taxation and social contribution rates on all social protection benefits</v>
          </cell>
        </row>
        <row r="84">
          <cell r="A84" t="str">
            <v>Bulgaria</v>
          </cell>
          <cell r="B84">
            <v>0.39</v>
          </cell>
          <cell r="C84" t="str">
            <v>:</v>
          </cell>
          <cell r="D84">
            <v>0.39</v>
          </cell>
          <cell r="E84">
            <v>0.56000000000000005</v>
          </cell>
          <cell r="F84" t="str">
            <v>:</v>
          </cell>
          <cell r="G84">
            <v>0.56000000000000005</v>
          </cell>
          <cell r="H84">
            <v>0.03</v>
          </cell>
        </row>
        <row r="85">
          <cell r="A85" t="str">
            <v>Czech Republic</v>
          </cell>
          <cell r="B85">
            <v>1.81</v>
          </cell>
          <cell r="C85">
            <v>1.81</v>
          </cell>
          <cell r="D85">
            <v>0.9</v>
          </cell>
          <cell r="E85">
            <v>2.56</v>
          </cell>
          <cell r="F85">
            <v>2.56</v>
          </cell>
          <cell r="G85">
            <v>1.27</v>
          </cell>
          <cell r="H85">
            <v>0.32</v>
          </cell>
        </row>
        <row r="86">
          <cell r="A86" t="str">
            <v>Slovakia</v>
          </cell>
          <cell r="B86">
            <v>2.13</v>
          </cell>
          <cell r="C86">
            <v>2.13</v>
          </cell>
          <cell r="D86">
            <v>1.05</v>
          </cell>
          <cell r="E86">
            <v>3.22</v>
          </cell>
          <cell r="F86">
            <v>3.22</v>
          </cell>
          <cell r="G86">
            <v>1.58</v>
          </cell>
          <cell r="H86">
            <v>0.32</v>
          </cell>
        </row>
        <row r="87">
          <cell r="A87" t="str">
            <v>Ireland</v>
          </cell>
          <cell r="B87">
            <v>33.369999999999997</v>
          </cell>
          <cell r="C87">
            <v>33.369999999999997</v>
          </cell>
          <cell r="D87">
            <v>2.2000000000000002</v>
          </cell>
          <cell r="E87">
            <v>52.43</v>
          </cell>
          <cell r="F87">
            <v>52.43</v>
          </cell>
          <cell r="G87">
            <v>3.46</v>
          </cell>
          <cell r="H87">
            <v>0.88</v>
          </cell>
        </row>
        <row r="88">
          <cell r="A88" t="str">
            <v>Slovenia</v>
          </cell>
          <cell r="B88">
            <v>56.83</v>
          </cell>
          <cell r="C88">
            <v>56.83</v>
          </cell>
          <cell r="D88" t="str">
            <v>:</v>
          </cell>
          <cell r="E88">
            <v>83.36</v>
          </cell>
          <cell r="F88">
            <v>83.36</v>
          </cell>
          <cell r="G88" t="str">
            <v>:</v>
          </cell>
          <cell r="H88">
            <v>1.33</v>
          </cell>
        </row>
        <row r="89">
          <cell r="A89" t="str">
            <v>Romania</v>
          </cell>
          <cell r="B89">
            <v>56.63</v>
          </cell>
          <cell r="C89">
            <v>56.63</v>
          </cell>
          <cell r="D89" t="str">
            <v>:</v>
          </cell>
          <cell r="E89">
            <v>80.099999999999994</v>
          </cell>
          <cell r="F89">
            <v>80.099999999999994</v>
          </cell>
          <cell r="G89" t="str">
            <v>:</v>
          </cell>
          <cell r="H89">
            <v>1.34</v>
          </cell>
        </row>
        <row r="90">
          <cell r="A90" t="str">
            <v>Croatia</v>
          </cell>
          <cell r="B90">
            <v>53.18</v>
          </cell>
          <cell r="C90">
            <v>53.18</v>
          </cell>
          <cell r="D90">
            <v>53.18</v>
          </cell>
          <cell r="E90">
            <v>80.239999999999995</v>
          </cell>
          <cell r="F90">
            <v>80.239999999999995</v>
          </cell>
          <cell r="G90">
            <v>80.239999999999995</v>
          </cell>
          <cell r="H90">
            <v>1.39</v>
          </cell>
        </row>
        <row r="91">
          <cell r="A91" t="str">
            <v>Lithuania</v>
          </cell>
          <cell r="B91">
            <v>7.99</v>
          </cell>
          <cell r="C91">
            <v>7.99</v>
          </cell>
          <cell r="D91">
            <v>7.99</v>
          </cell>
          <cell r="E91">
            <v>11.72</v>
          </cell>
          <cell r="F91">
            <v>11.72</v>
          </cell>
          <cell r="G91">
            <v>11.72</v>
          </cell>
          <cell r="H91">
            <v>1.45</v>
          </cell>
        </row>
        <row r="92">
          <cell r="A92" t="str">
            <v>Hungary</v>
          </cell>
          <cell r="B92">
            <v>57.86</v>
          </cell>
          <cell r="C92">
            <v>57.72</v>
          </cell>
          <cell r="D92">
            <v>4.09</v>
          </cell>
          <cell r="E92">
            <v>82.97</v>
          </cell>
          <cell r="F92">
            <v>82.77</v>
          </cell>
          <cell r="G92">
            <v>5.86</v>
          </cell>
          <cell r="H92">
            <v>1.48</v>
          </cell>
        </row>
        <row r="93">
          <cell r="A93" t="str">
            <v>Malta</v>
          </cell>
          <cell r="B93">
            <v>53.2</v>
          </cell>
          <cell r="C93">
            <v>53.2</v>
          </cell>
          <cell r="D93" t="str">
            <v>:</v>
          </cell>
          <cell r="E93">
            <v>79.91</v>
          </cell>
          <cell r="F93">
            <v>79.91</v>
          </cell>
          <cell r="G93" t="str">
            <v>:</v>
          </cell>
          <cell r="H93">
            <v>1.97</v>
          </cell>
        </row>
        <row r="94">
          <cell r="A94" t="str">
            <v>Cyprus</v>
          </cell>
          <cell r="B94">
            <v>36.6</v>
          </cell>
          <cell r="C94">
            <v>36.6</v>
          </cell>
          <cell r="D94" t="str">
            <v>:</v>
          </cell>
          <cell r="E94">
            <v>44.46</v>
          </cell>
          <cell r="F94">
            <v>44.46</v>
          </cell>
          <cell r="G94" t="str">
            <v>:</v>
          </cell>
          <cell r="H94">
            <v>3.3</v>
          </cell>
        </row>
        <row r="95">
          <cell r="A95" t="str">
            <v>United Kingdom</v>
          </cell>
          <cell r="B95">
            <v>41.08</v>
          </cell>
          <cell r="C95">
            <v>40.659999999999997</v>
          </cell>
          <cell r="D95">
            <v>2.5299999999999998</v>
          </cell>
          <cell r="E95">
            <v>67.86</v>
          </cell>
          <cell r="F95">
            <v>67.17</v>
          </cell>
          <cell r="G95">
            <v>4.18</v>
          </cell>
          <cell r="H95">
            <v>3.33</v>
          </cell>
        </row>
        <row r="96">
          <cell r="A96" t="str">
            <v>Latvia</v>
          </cell>
          <cell r="B96">
            <v>60.12</v>
          </cell>
          <cell r="C96">
            <v>60.12</v>
          </cell>
          <cell r="D96">
            <v>2.2000000000000002</v>
          </cell>
          <cell r="E96">
            <v>82.62</v>
          </cell>
          <cell r="F96">
            <v>82.62</v>
          </cell>
          <cell r="G96">
            <v>3.02</v>
          </cell>
          <cell r="H96">
            <v>3.35</v>
          </cell>
        </row>
        <row r="97">
          <cell r="A97" t="str">
            <v>Estonia</v>
          </cell>
          <cell r="B97">
            <v>63.43</v>
          </cell>
          <cell r="C97">
            <v>63.43</v>
          </cell>
          <cell r="D97">
            <v>0.46</v>
          </cell>
          <cell r="E97">
            <v>90.15</v>
          </cell>
          <cell r="F97">
            <v>90.15</v>
          </cell>
          <cell r="G97">
            <v>0.65</v>
          </cell>
          <cell r="H97">
            <v>4.0599999999999996</v>
          </cell>
        </row>
        <row r="98">
          <cell r="A98" t="str">
            <v>Spain</v>
          </cell>
          <cell r="B98">
            <v>56.07</v>
          </cell>
          <cell r="C98">
            <v>56.07</v>
          </cell>
          <cell r="D98">
            <v>9.9600000000000009</v>
          </cell>
          <cell r="E98">
            <v>72.260000000000005</v>
          </cell>
          <cell r="F98">
            <v>72.260000000000005</v>
          </cell>
          <cell r="G98">
            <v>12.83</v>
          </cell>
          <cell r="H98">
            <v>5.53</v>
          </cell>
        </row>
        <row r="99">
          <cell r="A99" t="str">
            <v>Greece</v>
          </cell>
          <cell r="B99">
            <v>71.75</v>
          </cell>
          <cell r="C99">
            <v>71.62</v>
          </cell>
          <cell r="D99">
            <v>64.709999999999994</v>
          </cell>
          <cell r="E99">
            <v>92.13</v>
          </cell>
          <cell r="F99">
            <v>91.96</v>
          </cell>
          <cell r="G99">
            <v>83.09</v>
          </cell>
          <cell r="H99">
            <v>5.79</v>
          </cell>
        </row>
        <row r="100">
          <cell r="A100" t="str">
            <v>France</v>
          </cell>
          <cell r="B100">
            <v>60.67</v>
          </cell>
          <cell r="C100">
            <v>60.48</v>
          </cell>
          <cell r="D100">
            <v>36.54</v>
          </cell>
          <cell r="E100">
            <v>95.31</v>
          </cell>
          <cell r="F100">
            <v>95.02</v>
          </cell>
          <cell r="G100">
            <v>57.41</v>
          </cell>
          <cell r="H100">
            <v>6</v>
          </cell>
        </row>
        <row r="101">
          <cell r="A101" t="str">
            <v>Portugal</v>
          </cell>
          <cell r="B101">
            <v>66.39</v>
          </cell>
          <cell r="C101">
            <v>60.25</v>
          </cell>
          <cell r="D101">
            <v>66.39</v>
          </cell>
          <cell r="E101">
            <v>90.33</v>
          </cell>
          <cell r="F101">
            <v>81.98</v>
          </cell>
          <cell r="G101">
            <v>90.33</v>
          </cell>
          <cell r="H101">
            <v>7.16</v>
          </cell>
        </row>
        <row r="102">
          <cell r="A102" t="str">
            <v>Belgium</v>
          </cell>
          <cell r="B102">
            <v>57.31</v>
          </cell>
          <cell r="C102">
            <v>57.31</v>
          </cell>
          <cell r="D102">
            <v>40.29</v>
          </cell>
          <cell r="E102">
            <v>84.05</v>
          </cell>
          <cell r="F102">
            <v>84.05</v>
          </cell>
          <cell r="G102">
            <v>59.08</v>
          </cell>
          <cell r="H102">
            <v>7.46</v>
          </cell>
        </row>
        <row r="103">
          <cell r="A103" t="str">
            <v>Germany (until 1990 former territory of the FRG)</v>
          </cell>
          <cell r="B103">
            <v>51.39</v>
          </cell>
          <cell r="C103">
            <v>51.39</v>
          </cell>
          <cell r="D103">
            <v>48.25</v>
          </cell>
          <cell r="E103">
            <v>82.37</v>
          </cell>
          <cell r="F103">
            <v>82.37</v>
          </cell>
          <cell r="G103">
            <v>77.319999999999993</v>
          </cell>
          <cell r="H103">
            <v>8.67</v>
          </cell>
        </row>
        <row r="104">
          <cell r="A104" t="str">
            <v>Luxembourg</v>
          </cell>
          <cell r="B104">
            <v>57.98</v>
          </cell>
          <cell r="C104">
            <v>57.35</v>
          </cell>
          <cell r="D104">
            <v>57.98</v>
          </cell>
          <cell r="E104">
            <v>84.1</v>
          </cell>
          <cell r="F104">
            <v>83.18</v>
          </cell>
          <cell r="G104">
            <v>84.1</v>
          </cell>
          <cell r="H104">
            <v>8.8800000000000008</v>
          </cell>
        </row>
        <row r="105">
          <cell r="A105" t="str">
            <v>Finland</v>
          </cell>
          <cell r="B105">
            <v>56.64</v>
          </cell>
          <cell r="C105">
            <v>56.64</v>
          </cell>
          <cell r="D105">
            <v>56.64</v>
          </cell>
          <cell r="E105">
            <v>91.78</v>
          </cell>
          <cell r="F105">
            <v>91.78</v>
          </cell>
          <cell r="G105">
            <v>91.78</v>
          </cell>
          <cell r="H105">
            <v>10.42</v>
          </cell>
        </row>
        <row r="106">
          <cell r="A106" t="str">
            <v>Austria</v>
          </cell>
          <cell r="B106">
            <v>54.79</v>
          </cell>
          <cell r="C106">
            <v>53.46</v>
          </cell>
          <cell r="D106">
            <v>54.11</v>
          </cell>
          <cell r="E106">
            <v>78.510000000000005</v>
          </cell>
          <cell r="F106">
            <v>76.61</v>
          </cell>
          <cell r="G106">
            <v>77.53</v>
          </cell>
          <cell r="H106">
            <v>10.53</v>
          </cell>
        </row>
        <row r="107">
          <cell r="A107" t="str">
            <v>Sweden</v>
          </cell>
          <cell r="B107">
            <v>50.91</v>
          </cell>
          <cell r="C107">
            <v>50.91</v>
          </cell>
          <cell r="D107" t="str">
            <v>:</v>
          </cell>
          <cell r="E107">
            <v>93.51</v>
          </cell>
          <cell r="F107">
            <v>93.51</v>
          </cell>
          <cell r="G107" t="str">
            <v>:</v>
          </cell>
          <cell r="H107">
            <v>11.97</v>
          </cell>
        </row>
        <row r="108">
          <cell r="A108" t="str">
            <v>Italy</v>
          </cell>
          <cell r="B108">
            <v>66.319999999999993</v>
          </cell>
          <cell r="C108">
            <v>66.319999999999993</v>
          </cell>
          <cell r="D108">
            <v>0.72</v>
          </cell>
          <cell r="E108">
            <v>87.96</v>
          </cell>
          <cell r="F108">
            <v>87.96</v>
          </cell>
          <cell r="G108">
            <v>0.96</v>
          </cell>
          <cell r="H108">
            <v>12.01</v>
          </cell>
        </row>
        <row r="109">
          <cell r="A109" t="str">
            <v>Denmark</v>
          </cell>
          <cell r="B109">
            <v>55.81</v>
          </cell>
          <cell r="C109">
            <v>55.81</v>
          </cell>
          <cell r="D109" t="str">
            <v>:</v>
          </cell>
          <cell r="E109">
            <v>93.13</v>
          </cell>
          <cell r="F109">
            <v>93.13</v>
          </cell>
          <cell r="G109" t="str">
            <v>:</v>
          </cell>
          <cell r="H109">
            <v>15.61</v>
          </cell>
        </row>
        <row r="110">
          <cell r="A110" t="str">
            <v>Netherlands</v>
          </cell>
          <cell r="B110">
            <v>58.92</v>
          </cell>
          <cell r="C110">
            <v>58.92</v>
          </cell>
          <cell r="D110">
            <v>58.92</v>
          </cell>
          <cell r="E110">
            <v>91.16</v>
          </cell>
          <cell r="F110">
            <v>91.16</v>
          </cell>
          <cell r="G110">
            <v>91.16</v>
          </cell>
          <cell r="H110">
            <v>20.92</v>
          </cell>
        </row>
        <row r="111">
          <cell r="A111" t="str">
            <v>European Union (28 countries)</v>
          </cell>
          <cell r="B111" t="str">
            <v>:</v>
          </cell>
          <cell r="C111" t="str">
            <v>:</v>
          </cell>
          <cell r="D111" t="str">
            <v>:</v>
          </cell>
          <cell r="E111" t="str">
            <v>:</v>
          </cell>
          <cell r="F111" t="str">
            <v>:</v>
          </cell>
          <cell r="G111" t="str">
            <v>:</v>
          </cell>
          <cell r="H111" t="str">
            <v>:</v>
          </cell>
        </row>
        <row r="112">
          <cell r="A112" t="str">
            <v>Poland</v>
          </cell>
          <cell r="B112" t="str">
            <v>:</v>
          </cell>
          <cell r="C112" t="str">
            <v>:</v>
          </cell>
          <cell r="D112" t="str">
            <v>:</v>
          </cell>
          <cell r="E112" t="str">
            <v>:</v>
          </cell>
          <cell r="F112" t="str">
            <v>:</v>
          </cell>
          <cell r="G112" t="str">
            <v>:</v>
          </cell>
          <cell r="H112" t="str">
            <v>:</v>
          </cell>
        </row>
      </sheetData>
      <sheetData sheetId="5"/>
      <sheetData sheetId="6"/>
      <sheetData sheetId="7"/>
      <sheetData sheetId="8">
        <row r="12">
          <cell r="K12" t="str">
            <v>GEO/TIME</v>
          </cell>
        </row>
      </sheetData>
      <sheetData sheetId="9">
        <row r="83">
          <cell r="A83" t="str">
            <v>GEO/INDIC_SP</v>
          </cell>
        </row>
      </sheetData>
      <sheetData sheetId="10"/>
      <sheetData sheetId="11"/>
      <sheetData sheetId="12">
        <row r="12">
          <cell r="K12" t="str">
            <v>GEO/TIME</v>
          </cell>
        </row>
      </sheetData>
      <sheetData sheetId="13">
        <row r="83">
          <cell r="A83" t="str">
            <v>GEO/INDIC_SP</v>
          </cell>
        </row>
      </sheetData>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SnoveTab"/>
      <sheetName val="SoS_GrafyNOVE"/>
    </sheetNames>
    <sheetDataSet>
      <sheetData sheetId="0"/>
      <sheetData sheetId="1">
        <row r="149">
          <cell r="N149" t="str">
            <v>Počet žiadostí</v>
          </cell>
        </row>
        <row r="222">
          <cell r="N222" t="str">
            <v>Zariadenie podporovaného bývania</v>
          </cell>
          <cell r="O222" t="str">
            <v>Zariadenie pre seniorov</v>
          </cell>
          <cell r="P222" t="str">
            <v>Zariadenie opatrovateľskej služby</v>
          </cell>
          <cell r="Q222" t="str">
            <v>Rehabilitačné stredisko</v>
          </cell>
          <cell r="R222" t="str">
            <v>Domov sociálnych služieb</v>
          </cell>
          <cell r="S222" t="str">
            <v>Špecializované zariadenie</v>
          </cell>
          <cell r="T222" t="str">
            <v>Denný stacionár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íjmy+Tab_34"/>
      <sheetName val="výdavky +Tab_33"/>
      <sheetName val="Hárok1"/>
      <sheetName val="výdavky na dôchodky"/>
      <sheetName val="Hárok2"/>
      <sheetName val="Tab_35"/>
      <sheetName val="Hárok5"/>
      <sheetName val="dane a odvody z dávok"/>
      <sheetName val="testované dávky"/>
      <sheetName val="Tab_36_výpočet"/>
      <sheetName val="Tab_36"/>
      <sheetName val="2019_Tab_38"/>
      <sheetName val="Hárok4"/>
    </sheetNames>
    <sheetDataSet>
      <sheetData sheetId="0"/>
      <sheetData sheetId="1">
        <row r="16">
          <cell r="B16" t="str">
            <v>Iné výdavky</v>
          </cell>
        </row>
      </sheetData>
      <sheetData sheetId="2"/>
      <sheetData sheetId="3">
        <row r="3">
          <cell r="B3" t="str">
            <v>v PPS na osobu</v>
          </cell>
        </row>
        <row r="4">
          <cell r="A4" t="str">
            <v>BE</v>
          </cell>
        </row>
        <row r="5">
          <cell r="A5" t="str">
            <v>BG</v>
          </cell>
        </row>
        <row r="6">
          <cell r="A6" t="str">
            <v>CZ</v>
          </cell>
        </row>
        <row r="7">
          <cell r="A7" t="str">
            <v>DK</v>
          </cell>
        </row>
        <row r="8">
          <cell r="A8" t="str">
            <v>DE</v>
          </cell>
        </row>
        <row r="9">
          <cell r="A9" t="str">
            <v>EE</v>
          </cell>
        </row>
        <row r="10">
          <cell r="A10" t="str">
            <v>IE</v>
          </cell>
        </row>
        <row r="11">
          <cell r="A11" t="str">
            <v>GR</v>
          </cell>
        </row>
        <row r="12">
          <cell r="A12" t="str">
            <v>ES</v>
          </cell>
        </row>
        <row r="13">
          <cell r="A13" t="str">
            <v>FR</v>
          </cell>
        </row>
        <row r="14">
          <cell r="A14" t="str">
            <v>CR</v>
          </cell>
        </row>
        <row r="15">
          <cell r="A15" t="str">
            <v>IT</v>
          </cell>
        </row>
        <row r="16">
          <cell r="A16" t="str">
            <v>CY</v>
          </cell>
        </row>
        <row r="17">
          <cell r="A17" t="str">
            <v>LV</v>
          </cell>
        </row>
        <row r="18">
          <cell r="A18" t="str">
            <v>LT</v>
          </cell>
        </row>
        <row r="19">
          <cell r="A19" t="str">
            <v>LU</v>
          </cell>
        </row>
        <row r="20">
          <cell r="A20" t="str">
            <v>HU</v>
          </cell>
        </row>
        <row r="21">
          <cell r="A21" t="str">
            <v>MT</v>
          </cell>
        </row>
        <row r="22">
          <cell r="A22" t="str">
            <v>NL</v>
          </cell>
        </row>
        <row r="23">
          <cell r="A23" t="str">
            <v>AT</v>
          </cell>
        </row>
        <row r="24">
          <cell r="A24" t="str">
            <v>PL</v>
          </cell>
        </row>
        <row r="25">
          <cell r="A25" t="str">
            <v>PT</v>
          </cell>
        </row>
        <row r="26">
          <cell r="A26" t="str">
            <v>RO</v>
          </cell>
        </row>
        <row r="27">
          <cell r="A27" t="str">
            <v>SI</v>
          </cell>
        </row>
        <row r="28">
          <cell r="A28" t="str">
            <v>SK</v>
          </cell>
        </row>
        <row r="29">
          <cell r="A29" t="str">
            <v>FI</v>
          </cell>
        </row>
        <row r="30">
          <cell r="A30" t="str">
            <v>SE</v>
          </cell>
        </row>
      </sheetData>
      <sheetData sheetId="4"/>
      <sheetData sheetId="5"/>
      <sheetData sheetId="6"/>
      <sheetData sheetId="7">
        <row r="22">
          <cell r="C22" t="str">
            <v>Hrubé výdavky (% HDP)</v>
          </cell>
        </row>
      </sheetData>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K3.1 Nemocenské poistenie"/>
      <sheetName val="K3.2 Dôchod.poistenie&amp;sporenie"/>
      <sheetName val="K3.3 Štátna sociálna podpora"/>
      <sheetName val="K3.3.8 Náhradné výživné"/>
      <sheetName val="K3.4 Sociálna pomoc"/>
      <sheetName val="K3.4.4 Sociálpráv.ochrana detí"/>
      <sheetName val="K3.4.6 ŤZP a kompenzácie"/>
      <sheetName val="K3.4.7 a 8 Soc.služby a dotácie"/>
      <sheetName val="K3.4.9 ESSPROS príjmy"/>
      <sheetName val="K3.4.9 ESSPROS výdavky"/>
      <sheetName val="K3.4.9 ESSPROS testované dávky"/>
      <sheetName val="K3.5 ESF a EFRO"/>
      <sheetName val="Príloha ku kapitole 3 - 1.časť"/>
      <sheetName val="Príloha ku kapitole 3 - 2.časť"/>
      <sheetName val="Príloha ku kapitole 3 - 3.časť"/>
      <sheetName val="Príloha ku kapitole 3 - 4.časť"/>
      <sheetName val="Príloha ku kapitole 3 - 5.časť"/>
      <sheetName val="Príloha ku kapitole 3 - 6.čas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36">
          <cell r="Q36" t="str">
            <v>Iné výdavky</v>
          </cell>
          <cell r="R36">
            <v>2E-3</v>
          </cell>
        </row>
        <row r="37">
          <cell r="Q37" t="str">
            <v>Administratívne výdavky</v>
          </cell>
          <cell r="R37">
            <v>1.9E-2</v>
          </cell>
        </row>
        <row r="38">
          <cell r="Q38" t="str">
            <v>Choroba, zdravotná starostlivosť</v>
          </cell>
          <cell r="R38">
            <v>0.309</v>
          </cell>
        </row>
        <row r="39">
          <cell r="Q39" t="str">
            <v>Zdravotné postihnutie</v>
          </cell>
          <cell r="R39">
            <v>7.2999999999999995E-2</v>
          </cell>
        </row>
        <row r="40">
          <cell r="Q40" t="str">
            <v>Staroba</v>
          </cell>
          <cell r="R40">
            <v>0.39900000000000002</v>
          </cell>
        </row>
        <row r="41">
          <cell r="Q41" t="str">
            <v>Sociálne vylúčenie a bývanie</v>
          </cell>
          <cell r="R41">
            <v>1.2999999999999999E-2</v>
          </cell>
        </row>
        <row r="42">
          <cell r="Q42" t="str">
            <v>Pozostalí</v>
          </cell>
          <cell r="R42">
            <v>4.2999999999999997E-2</v>
          </cell>
        </row>
        <row r="43">
          <cell r="Q43" t="str">
            <v>Rodina, deti</v>
          </cell>
          <cell r="R43">
            <v>0.105</v>
          </cell>
        </row>
        <row r="44">
          <cell r="Q44" t="str">
            <v>Nezamestnanosť</v>
          </cell>
          <cell r="R44">
            <v>3.5999999999999997E-2</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Motív Office">
  <a:themeElements>
    <a:clrScheme name="Vlastné 1">
      <a:dk1>
        <a:sysClr val="windowText" lastClr="000000"/>
      </a:dk1>
      <a:lt1>
        <a:sysClr val="window" lastClr="FFFFFF"/>
      </a:lt1>
      <a:dk2>
        <a:srgbClr val="44546A"/>
      </a:dk2>
      <a:lt2>
        <a:srgbClr val="E7E6E6"/>
      </a:lt2>
      <a:accent1>
        <a:srgbClr val="CC0000"/>
      </a:accent1>
      <a:accent2>
        <a:srgbClr val="FF0000"/>
      </a:accent2>
      <a:accent3>
        <a:srgbClr val="990000"/>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červená farebnica">
    <a:dk1>
      <a:sysClr val="windowText" lastClr="000000"/>
    </a:dk1>
    <a:lt1>
      <a:sysClr val="window" lastClr="FFFFFF"/>
    </a:lt1>
    <a:dk2>
      <a:srgbClr val="7F2016"/>
    </a:dk2>
    <a:lt2>
      <a:srgbClr val="EFB1AA"/>
    </a:lt2>
    <a:accent1>
      <a:srgbClr val="7F2016"/>
    </a:accent1>
    <a:accent2>
      <a:srgbClr val="D83E2C"/>
    </a:accent2>
    <a:accent3>
      <a:srgbClr val="FF0000"/>
    </a:accent3>
    <a:accent4>
      <a:srgbClr val="E36C60"/>
    </a:accent4>
    <a:accent5>
      <a:srgbClr val="FB9760"/>
    </a:accent5>
    <a:accent6>
      <a:srgbClr val="ED7D27"/>
    </a:accent6>
    <a:hlink>
      <a:srgbClr val="C00000"/>
    </a:hlink>
    <a:folHlink>
      <a:srgbClr val="D83E2C"/>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červená farebnica">
    <a:dk1>
      <a:sysClr val="windowText" lastClr="000000"/>
    </a:dk1>
    <a:lt1>
      <a:sysClr val="window" lastClr="FFFFFF"/>
    </a:lt1>
    <a:dk2>
      <a:srgbClr val="7F2016"/>
    </a:dk2>
    <a:lt2>
      <a:srgbClr val="EFB1AA"/>
    </a:lt2>
    <a:accent1>
      <a:srgbClr val="7F2016"/>
    </a:accent1>
    <a:accent2>
      <a:srgbClr val="D83E2C"/>
    </a:accent2>
    <a:accent3>
      <a:srgbClr val="FF0000"/>
    </a:accent3>
    <a:accent4>
      <a:srgbClr val="E36C60"/>
    </a:accent4>
    <a:accent5>
      <a:srgbClr val="FB9760"/>
    </a:accent5>
    <a:accent6>
      <a:srgbClr val="ED7D27"/>
    </a:accent6>
    <a:hlink>
      <a:srgbClr val="C00000"/>
    </a:hlink>
    <a:folHlink>
      <a:srgbClr val="D83E2C"/>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1:G313"/>
  <sheetViews>
    <sheetView tabSelected="1" workbookViewId="0"/>
  </sheetViews>
  <sheetFormatPr defaultColWidth="8.7265625" defaultRowHeight="14" x14ac:dyDescent="0.3"/>
  <cols>
    <col min="1" max="1" width="23.453125" style="3" customWidth="1"/>
    <col min="2" max="2" width="119.7265625" style="3" customWidth="1"/>
    <col min="3" max="3" width="58" style="3" customWidth="1"/>
    <col min="4" max="4" width="16" style="3" customWidth="1"/>
    <col min="5" max="5" width="29.26953125" style="3" customWidth="1"/>
    <col min="6" max="7" width="9.1796875" style="3" customWidth="1"/>
    <col min="8" max="16384" width="8.7265625" style="3"/>
  </cols>
  <sheetData>
    <row r="1" spans="1:7" ht="14.5" thickBot="1" x14ac:dyDescent="0.35">
      <c r="A1" s="17" t="s">
        <v>2152</v>
      </c>
    </row>
    <row r="2" spans="1:7" ht="28.5" thickBot="1" x14ac:dyDescent="0.35">
      <c r="A2" s="29" t="s">
        <v>2153</v>
      </c>
      <c r="B2" s="29" t="s">
        <v>2154</v>
      </c>
      <c r="C2" s="29" t="s">
        <v>2155</v>
      </c>
      <c r="D2" s="29" t="s">
        <v>2156</v>
      </c>
      <c r="E2" s="29" t="s">
        <v>517</v>
      </c>
    </row>
    <row r="3" spans="1:7" s="515" customFormat="1" x14ac:dyDescent="0.3">
      <c r="A3" s="515" t="s">
        <v>780</v>
      </c>
      <c r="B3" s="804" t="s">
        <v>1912</v>
      </c>
      <c r="C3" s="515" t="s">
        <v>1795</v>
      </c>
      <c r="D3" s="515" t="s">
        <v>794</v>
      </c>
      <c r="E3" s="515" t="s">
        <v>1605</v>
      </c>
    </row>
    <row r="4" spans="1:7" s="515" customFormat="1" x14ac:dyDescent="0.3">
      <c r="A4" s="515" t="s">
        <v>780</v>
      </c>
      <c r="B4" s="804" t="s">
        <v>1916</v>
      </c>
      <c r="C4" s="515" t="s">
        <v>781</v>
      </c>
      <c r="D4" s="515" t="s">
        <v>794</v>
      </c>
      <c r="E4" s="515" t="s">
        <v>1605</v>
      </c>
    </row>
    <row r="5" spans="1:7" s="515" customFormat="1" x14ac:dyDescent="0.3">
      <c r="A5" s="515" t="s">
        <v>780</v>
      </c>
      <c r="B5" s="804" t="s">
        <v>1917</v>
      </c>
      <c r="C5" s="515" t="s">
        <v>781</v>
      </c>
      <c r="D5" s="515" t="s">
        <v>794</v>
      </c>
      <c r="E5" s="515" t="s">
        <v>1605</v>
      </c>
    </row>
    <row r="6" spans="1:7" s="515" customFormat="1" x14ac:dyDescent="0.3">
      <c r="A6" s="515" t="s">
        <v>780</v>
      </c>
      <c r="B6" s="804" t="s">
        <v>1918</v>
      </c>
      <c r="C6" s="515" t="s">
        <v>1625</v>
      </c>
      <c r="D6" s="515" t="s">
        <v>794</v>
      </c>
      <c r="E6" s="515" t="s">
        <v>1604</v>
      </c>
    </row>
    <row r="7" spans="1:7" s="515" customFormat="1" x14ac:dyDescent="0.3">
      <c r="A7" s="515" t="s">
        <v>780</v>
      </c>
      <c r="B7" s="804" t="s">
        <v>1919</v>
      </c>
      <c r="C7" s="515" t="s">
        <v>1625</v>
      </c>
      <c r="D7" s="515" t="s">
        <v>794</v>
      </c>
      <c r="E7" s="515" t="s">
        <v>1604</v>
      </c>
    </row>
    <row r="8" spans="1:7" s="515" customFormat="1" x14ac:dyDescent="0.3">
      <c r="A8" s="802" t="s">
        <v>780</v>
      </c>
      <c r="B8" s="804" t="s">
        <v>1920</v>
      </c>
      <c r="C8" s="515" t="s">
        <v>1625</v>
      </c>
      <c r="D8" s="515" t="s">
        <v>794</v>
      </c>
      <c r="E8" s="515" t="s">
        <v>1604</v>
      </c>
      <c r="F8" s="802"/>
      <c r="G8" s="802"/>
    </row>
    <row r="9" spans="1:7" s="515" customFormat="1" x14ac:dyDescent="0.3">
      <c r="A9" s="515" t="s">
        <v>780</v>
      </c>
      <c r="B9" s="805" t="s">
        <v>1921</v>
      </c>
      <c r="C9" s="515" t="s">
        <v>782</v>
      </c>
      <c r="D9" s="515" t="s">
        <v>794</v>
      </c>
      <c r="E9" s="515" t="s">
        <v>1605</v>
      </c>
    </row>
    <row r="10" spans="1:7" s="515" customFormat="1" x14ac:dyDescent="0.3">
      <c r="A10" s="515" t="s">
        <v>785</v>
      </c>
      <c r="B10" s="804" t="s">
        <v>1950</v>
      </c>
      <c r="C10" s="515" t="s">
        <v>783</v>
      </c>
      <c r="D10" s="515" t="s">
        <v>794</v>
      </c>
      <c r="E10" s="515" t="s">
        <v>1071</v>
      </c>
    </row>
    <row r="11" spans="1:7" s="515" customFormat="1" x14ac:dyDescent="0.3">
      <c r="A11" s="515" t="s">
        <v>785</v>
      </c>
      <c r="B11" s="804" t="s">
        <v>1610</v>
      </c>
      <c r="C11" s="515" t="s">
        <v>783</v>
      </c>
      <c r="D11" s="515" t="s">
        <v>794</v>
      </c>
      <c r="E11" s="515" t="s">
        <v>1071</v>
      </c>
    </row>
    <row r="12" spans="1:7" s="515" customFormat="1" x14ac:dyDescent="0.3">
      <c r="A12" s="515" t="s">
        <v>785</v>
      </c>
      <c r="B12" s="804" t="s">
        <v>1952</v>
      </c>
      <c r="C12" s="515" t="s">
        <v>783</v>
      </c>
      <c r="D12" s="515" t="s">
        <v>794</v>
      </c>
      <c r="E12" s="515" t="s">
        <v>1071</v>
      </c>
    </row>
    <row r="13" spans="1:7" s="515" customFormat="1" x14ac:dyDescent="0.3">
      <c r="A13" s="515" t="s">
        <v>785</v>
      </c>
      <c r="B13" s="804" t="s">
        <v>1955</v>
      </c>
      <c r="C13" s="515" t="s">
        <v>783</v>
      </c>
      <c r="D13" s="515" t="s">
        <v>794</v>
      </c>
      <c r="E13" s="515" t="s">
        <v>520</v>
      </c>
    </row>
    <row r="14" spans="1:7" s="515" customFormat="1" x14ac:dyDescent="0.3">
      <c r="A14" s="515" t="s">
        <v>785</v>
      </c>
      <c r="B14" s="804" t="s">
        <v>1956</v>
      </c>
      <c r="C14" s="515" t="s">
        <v>783</v>
      </c>
      <c r="D14" s="515" t="s">
        <v>794</v>
      </c>
      <c r="E14" s="515" t="s">
        <v>1072</v>
      </c>
    </row>
    <row r="15" spans="1:7" s="515" customFormat="1" x14ac:dyDescent="0.3">
      <c r="A15" s="515" t="s">
        <v>785</v>
      </c>
      <c r="B15" s="804" t="s">
        <v>1957</v>
      </c>
      <c r="C15" s="515" t="s">
        <v>783</v>
      </c>
      <c r="D15" s="515" t="s">
        <v>794</v>
      </c>
      <c r="E15" s="515" t="s">
        <v>1072</v>
      </c>
    </row>
    <row r="16" spans="1:7" s="515" customFormat="1" x14ac:dyDescent="0.3">
      <c r="A16" s="515" t="s">
        <v>785</v>
      </c>
      <c r="B16" s="804" t="s">
        <v>1613</v>
      </c>
      <c r="C16" s="515" t="s">
        <v>783</v>
      </c>
      <c r="D16" s="515" t="s">
        <v>794</v>
      </c>
      <c r="E16" s="515" t="s">
        <v>1072</v>
      </c>
    </row>
    <row r="17" spans="1:6" s="515" customFormat="1" x14ac:dyDescent="0.3">
      <c r="A17" s="515" t="s">
        <v>785</v>
      </c>
      <c r="B17" s="804" t="s">
        <v>1960</v>
      </c>
      <c r="C17" s="515" t="s">
        <v>784</v>
      </c>
      <c r="D17" s="515" t="s">
        <v>794</v>
      </c>
      <c r="E17" s="515" t="s">
        <v>519</v>
      </c>
    </row>
    <row r="18" spans="1:6" s="515" customFormat="1" x14ac:dyDescent="0.3">
      <c r="A18" s="515" t="s">
        <v>785</v>
      </c>
      <c r="B18" s="804" t="s">
        <v>1962</v>
      </c>
      <c r="C18" s="515" t="s">
        <v>784</v>
      </c>
      <c r="D18" s="515" t="s">
        <v>794</v>
      </c>
      <c r="E18" s="515" t="s">
        <v>519</v>
      </c>
    </row>
    <row r="19" spans="1:6" s="515" customFormat="1" x14ac:dyDescent="0.3">
      <c r="A19" s="515" t="s">
        <v>785</v>
      </c>
      <c r="B19" s="804" t="s">
        <v>1963</v>
      </c>
      <c r="C19" s="515" t="s">
        <v>784</v>
      </c>
      <c r="D19" s="515" t="s">
        <v>794</v>
      </c>
      <c r="E19" s="515" t="s">
        <v>520</v>
      </c>
    </row>
    <row r="20" spans="1:6" s="515" customFormat="1" x14ac:dyDescent="0.3">
      <c r="A20" s="515" t="s">
        <v>786</v>
      </c>
      <c r="B20" s="804" t="s">
        <v>1626</v>
      </c>
      <c r="C20" s="515" t="s">
        <v>787</v>
      </c>
      <c r="D20" s="515" t="s">
        <v>794</v>
      </c>
      <c r="E20" s="515" t="s">
        <v>520</v>
      </c>
    </row>
    <row r="21" spans="1:6" s="515" customFormat="1" x14ac:dyDescent="0.3">
      <c r="A21" s="515" t="s">
        <v>786</v>
      </c>
      <c r="B21" s="804" t="s">
        <v>1627</v>
      </c>
      <c r="C21" s="515" t="s">
        <v>787</v>
      </c>
      <c r="D21" s="515" t="s">
        <v>794</v>
      </c>
      <c r="E21" s="515" t="s">
        <v>521</v>
      </c>
    </row>
    <row r="22" spans="1:6" s="515" customFormat="1" x14ac:dyDescent="0.3">
      <c r="A22" s="515" t="s">
        <v>786</v>
      </c>
      <c r="B22" s="804" t="s">
        <v>81</v>
      </c>
      <c r="C22" s="515" t="s">
        <v>1628</v>
      </c>
      <c r="D22" s="515" t="s">
        <v>794</v>
      </c>
      <c r="E22" s="515" t="s">
        <v>521</v>
      </c>
    </row>
    <row r="23" spans="1:6" s="515" customFormat="1" x14ac:dyDescent="0.3">
      <c r="A23" s="515" t="s">
        <v>786</v>
      </c>
      <c r="B23" s="804" t="s">
        <v>1966</v>
      </c>
      <c r="C23" s="515" t="s">
        <v>788</v>
      </c>
      <c r="D23" s="515" t="s">
        <v>794</v>
      </c>
      <c r="E23" s="515" t="s">
        <v>521</v>
      </c>
    </row>
    <row r="24" spans="1:6" s="515" customFormat="1" x14ac:dyDescent="0.3">
      <c r="A24" s="515" t="s">
        <v>786</v>
      </c>
      <c r="B24" s="804" t="s">
        <v>2158</v>
      </c>
      <c r="C24" s="515" t="s">
        <v>1629</v>
      </c>
      <c r="D24" s="515" t="s">
        <v>794</v>
      </c>
      <c r="E24" s="515" t="s">
        <v>521</v>
      </c>
    </row>
    <row r="25" spans="1:6" s="515" customFormat="1" x14ac:dyDescent="0.3">
      <c r="A25" s="515" t="s">
        <v>1647</v>
      </c>
      <c r="B25" s="804" t="s">
        <v>2159</v>
      </c>
      <c r="C25" s="515" t="s">
        <v>1630</v>
      </c>
      <c r="D25" s="515" t="s">
        <v>794</v>
      </c>
      <c r="E25" s="515" t="s">
        <v>521</v>
      </c>
    </row>
    <row r="26" spans="1:6" s="515" customFormat="1" x14ac:dyDescent="0.3">
      <c r="A26" s="515" t="s">
        <v>789</v>
      </c>
      <c r="B26" s="804" t="s">
        <v>1971</v>
      </c>
      <c r="C26" s="515" t="s">
        <v>1648</v>
      </c>
      <c r="D26" s="515" t="s">
        <v>794</v>
      </c>
      <c r="E26" s="515" t="s">
        <v>521</v>
      </c>
    </row>
    <row r="27" spans="1:6" s="515" customFormat="1" x14ac:dyDescent="0.3">
      <c r="A27" s="515" t="s">
        <v>789</v>
      </c>
      <c r="B27" s="804" t="s">
        <v>2160</v>
      </c>
      <c r="C27" s="515" t="s">
        <v>1648</v>
      </c>
      <c r="D27" s="515" t="s">
        <v>794</v>
      </c>
      <c r="E27" s="515" t="s">
        <v>521</v>
      </c>
    </row>
    <row r="28" spans="1:6" s="515" customFormat="1" x14ac:dyDescent="0.3">
      <c r="A28" s="515" t="s">
        <v>789</v>
      </c>
      <c r="B28" s="804" t="s">
        <v>2161</v>
      </c>
      <c r="C28" s="515" t="s">
        <v>1648</v>
      </c>
      <c r="D28" s="515" t="s">
        <v>794</v>
      </c>
      <c r="E28" s="515" t="s">
        <v>523</v>
      </c>
      <c r="F28" s="742"/>
    </row>
    <row r="29" spans="1:6" s="515" customFormat="1" x14ac:dyDescent="0.3">
      <c r="A29" s="515" t="s">
        <v>789</v>
      </c>
      <c r="B29" s="804" t="s">
        <v>1975</v>
      </c>
      <c r="C29" s="515" t="s">
        <v>1648</v>
      </c>
      <c r="D29" s="515" t="s">
        <v>794</v>
      </c>
      <c r="E29" s="515" t="s">
        <v>521</v>
      </c>
    </row>
    <row r="30" spans="1:6" s="515" customFormat="1" x14ac:dyDescent="0.3">
      <c r="A30" s="515" t="s">
        <v>789</v>
      </c>
      <c r="B30" s="804" t="s">
        <v>2162</v>
      </c>
      <c r="C30" s="515" t="s">
        <v>1648</v>
      </c>
      <c r="D30" s="515" t="s">
        <v>794</v>
      </c>
      <c r="E30" s="515" t="s">
        <v>521</v>
      </c>
      <c r="F30" s="742"/>
    </row>
    <row r="31" spans="1:6" s="515" customFormat="1" x14ac:dyDescent="0.3">
      <c r="A31" s="515" t="s">
        <v>789</v>
      </c>
      <c r="B31" s="804" t="s">
        <v>2163</v>
      </c>
      <c r="C31" s="515" t="s">
        <v>1648</v>
      </c>
      <c r="D31" s="515" t="s">
        <v>794</v>
      </c>
      <c r="E31" s="515" t="s">
        <v>521</v>
      </c>
      <c r="F31" s="742"/>
    </row>
    <row r="32" spans="1:6" s="515" customFormat="1" x14ac:dyDescent="0.3">
      <c r="A32" s="515" t="s">
        <v>789</v>
      </c>
      <c r="B32" s="804" t="s">
        <v>2164</v>
      </c>
      <c r="C32" s="515" t="s">
        <v>1648</v>
      </c>
      <c r="D32" s="515" t="s">
        <v>794</v>
      </c>
      <c r="E32" s="515" t="s">
        <v>835</v>
      </c>
      <c r="F32" s="742"/>
    </row>
    <row r="33" spans="1:6" s="515" customFormat="1" x14ac:dyDescent="0.3">
      <c r="A33" s="515" t="s">
        <v>789</v>
      </c>
      <c r="B33" s="804" t="s">
        <v>2165</v>
      </c>
      <c r="C33" s="515" t="s">
        <v>1648</v>
      </c>
      <c r="D33" s="515" t="s">
        <v>794</v>
      </c>
      <c r="E33" s="515" t="s">
        <v>521</v>
      </c>
      <c r="F33" s="742"/>
    </row>
    <row r="34" spans="1:6" s="515" customFormat="1" x14ac:dyDescent="0.3">
      <c r="A34" s="515" t="s">
        <v>789</v>
      </c>
      <c r="B34" s="804" t="s">
        <v>2166</v>
      </c>
      <c r="C34" s="515" t="s">
        <v>1648</v>
      </c>
      <c r="D34" s="515" t="s">
        <v>794</v>
      </c>
      <c r="E34" s="515" t="s">
        <v>521</v>
      </c>
      <c r="F34" s="742"/>
    </row>
    <row r="35" spans="1:6" s="515" customFormat="1" x14ac:dyDescent="0.3">
      <c r="A35" s="515" t="s">
        <v>789</v>
      </c>
      <c r="B35" s="804" t="s">
        <v>2167</v>
      </c>
      <c r="C35" s="515" t="s">
        <v>1648</v>
      </c>
      <c r="D35" s="515" t="s">
        <v>794</v>
      </c>
      <c r="E35" s="515" t="s">
        <v>521</v>
      </c>
      <c r="F35" s="742"/>
    </row>
    <row r="36" spans="1:6" s="515" customFormat="1" x14ac:dyDescent="0.3">
      <c r="A36" s="515" t="s">
        <v>789</v>
      </c>
      <c r="B36" s="804" t="s">
        <v>2157</v>
      </c>
      <c r="C36" s="515" t="s">
        <v>1796</v>
      </c>
      <c r="D36" s="515" t="s">
        <v>794</v>
      </c>
      <c r="E36" s="515" t="s">
        <v>521</v>
      </c>
    </row>
    <row r="37" spans="1:6" s="515" customFormat="1" x14ac:dyDescent="0.3">
      <c r="A37" s="515" t="s">
        <v>789</v>
      </c>
      <c r="B37" s="804" t="s">
        <v>2168</v>
      </c>
      <c r="C37" s="515" t="s">
        <v>1796</v>
      </c>
      <c r="D37" s="515" t="s">
        <v>794</v>
      </c>
      <c r="E37" s="515" t="s">
        <v>521</v>
      </c>
    </row>
    <row r="38" spans="1:6" s="515" customFormat="1" x14ac:dyDescent="0.3">
      <c r="A38" s="515" t="s">
        <v>789</v>
      </c>
      <c r="B38" s="804" t="s">
        <v>2169</v>
      </c>
      <c r="C38" s="515" t="s">
        <v>1796</v>
      </c>
      <c r="D38" s="515" t="s">
        <v>794</v>
      </c>
      <c r="E38" s="515" t="s">
        <v>521</v>
      </c>
    </row>
    <row r="39" spans="1:6" s="515" customFormat="1" x14ac:dyDescent="0.3">
      <c r="A39" s="515" t="s">
        <v>1800</v>
      </c>
      <c r="B39" s="804" t="s">
        <v>1996</v>
      </c>
      <c r="C39" s="515" t="s">
        <v>1797</v>
      </c>
      <c r="D39" s="515" t="s">
        <v>794</v>
      </c>
      <c r="E39" s="515" t="s">
        <v>523</v>
      </c>
      <c r="F39" s="742"/>
    </row>
    <row r="40" spans="1:6" s="515" customFormat="1" x14ac:dyDescent="0.3">
      <c r="A40" s="515" t="s">
        <v>1800</v>
      </c>
      <c r="B40" s="804" t="s">
        <v>1997</v>
      </c>
      <c r="C40" s="515" t="s">
        <v>1797</v>
      </c>
      <c r="D40" s="515" t="s">
        <v>794</v>
      </c>
      <c r="E40" s="515" t="s">
        <v>1799</v>
      </c>
      <c r="F40" s="742"/>
    </row>
    <row r="41" spans="1:6" s="515" customFormat="1" x14ac:dyDescent="0.3">
      <c r="A41" s="515" t="s">
        <v>1800</v>
      </c>
      <c r="B41" s="804" t="s">
        <v>2170</v>
      </c>
      <c r="C41" s="515" t="s">
        <v>1798</v>
      </c>
      <c r="D41" s="515" t="s">
        <v>794</v>
      </c>
      <c r="E41" s="515" t="s">
        <v>523</v>
      </c>
      <c r="F41" s="742"/>
    </row>
    <row r="42" spans="1:6" s="515" customFormat="1" x14ac:dyDescent="0.3">
      <c r="A42" s="515" t="s">
        <v>1800</v>
      </c>
      <c r="B42" s="804" t="s">
        <v>2171</v>
      </c>
      <c r="C42" s="515" t="s">
        <v>1798</v>
      </c>
      <c r="D42" s="515" t="s">
        <v>794</v>
      </c>
      <c r="E42" s="515" t="s">
        <v>521</v>
      </c>
      <c r="F42" s="742"/>
    </row>
    <row r="43" spans="1:6" s="515" customFormat="1" x14ac:dyDescent="0.3">
      <c r="A43" s="515" t="s">
        <v>1800</v>
      </c>
      <c r="B43" s="804" t="s">
        <v>2172</v>
      </c>
      <c r="C43" s="515" t="s">
        <v>1798</v>
      </c>
      <c r="D43" s="515" t="s">
        <v>794</v>
      </c>
      <c r="E43" s="515" t="s">
        <v>521</v>
      </c>
      <c r="F43" s="742"/>
    </row>
    <row r="44" spans="1:6" s="515" customFormat="1" x14ac:dyDescent="0.3">
      <c r="A44" s="515" t="s">
        <v>791</v>
      </c>
      <c r="B44" s="804" t="s">
        <v>2173</v>
      </c>
      <c r="C44" s="515" t="s">
        <v>790</v>
      </c>
      <c r="D44" s="515" t="s">
        <v>794</v>
      </c>
      <c r="E44" s="515" t="s">
        <v>521</v>
      </c>
    </row>
    <row r="45" spans="1:6" s="515" customFormat="1" x14ac:dyDescent="0.3">
      <c r="A45" s="515" t="s">
        <v>791</v>
      </c>
      <c r="B45" s="804" t="s">
        <v>2174</v>
      </c>
      <c r="C45" s="515" t="s">
        <v>790</v>
      </c>
      <c r="D45" s="515" t="s">
        <v>794</v>
      </c>
      <c r="E45" s="515" t="s">
        <v>521</v>
      </c>
    </row>
    <row r="46" spans="1:6" s="515" customFormat="1" x14ac:dyDescent="0.3">
      <c r="A46" s="515" t="s">
        <v>791</v>
      </c>
      <c r="B46" s="804" t="s">
        <v>2175</v>
      </c>
      <c r="C46" s="515" t="s">
        <v>790</v>
      </c>
      <c r="D46" s="515" t="s">
        <v>794</v>
      </c>
      <c r="E46" s="515" t="s">
        <v>521</v>
      </c>
    </row>
    <row r="47" spans="1:6" s="515" customFormat="1" x14ac:dyDescent="0.3">
      <c r="A47" s="515" t="s">
        <v>791</v>
      </c>
      <c r="B47" s="804" t="s">
        <v>2176</v>
      </c>
      <c r="C47" s="515" t="s">
        <v>790</v>
      </c>
      <c r="D47" s="515" t="s">
        <v>794</v>
      </c>
      <c r="E47" s="515" t="s">
        <v>521</v>
      </c>
    </row>
    <row r="48" spans="1:6" s="515" customFormat="1" x14ac:dyDescent="0.3">
      <c r="A48" s="515" t="s">
        <v>791</v>
      </c>
      <c r="B48" s="804" t="s">
        <v>2177</v>
      </c>
      <c r="C48" s="515" t="s">
        <v>790</v>
      </c>
      <c r="D48" s="515" t="s">
        <v>794</v>
      </c>
      <c r="E48" s="515" t="s">
        <v>521</v>
      </c>
    </row>
    <row r="49" spans="1:6" s="515" customFormat="1" x14ac:dyDescent="0.3">
      <c r="A49" s="515" t="s">
        <v>791</v>
      </c>
      <c r="B49" s="804" t="s">
        <v>2178</v>
      </c>
      <c r="C49" s="515" t="s">
        <v>790</v>
      </c>
      <c r="D49" s="515" t="s">
        <v>794</v>
      </c>
      <c r="E49" s="515" t="s">
        <v>521</v>
      </c>
      <c r="F49" s="742"/>
    </row>
    <row r="50" spans="1:6" s="515" customFormat="1" x14ac:dyDescent="0.3">
      <c r="A50" s="515" t="s">
        <v>791</v>
      </c>
      <c r="B50" s="804" t="s">
        <v>2179</v>
      </c>
      <c r="C50" s="515" t="s">
        <v>790</v>
      </c>
      <c r="D50" s="515" t="s">
        <v>794</v>
      </c>
      <c r="E50" s="515" t="s">
        <v>521</v>
      </c>
    </row>
    <row r="51" spans="1:6" s="515" customFormat="1" x14ac:dyDescent="0.3">
      <c r="A51" s="515" t="s">
        <v>791</v>
      </c>
      <c r="B51" s="804" t="s">
        <v>2180</v>
      </c>
      <c r="C51" s="515" t="s">
        <v>790</v>
      </c>
      <c r="D51" s="515" t="s">
        <v>794</v>
      </c>
      <c r="E51" s="515" t="s">
        <v>521</v>
      </c>
    </row>
    <row r="52" spans="1:6" s="515" customFormat="1" x14ac:dyDescent="0.3">
      <c r="A52" s="515" t="s">
        <v>791</v>
      </c>
      <c r="B52" s="804" t="s">
        <v>2181</v>
      </c>
      <c r="C52" s="515" t="s">
        <v>790</v>
      </c>
      <c r="D52" s="515" t="s">
        <v>794</v>
      </c>
      <c r="E52" s="515" t="s">
        <v>521</v>
      </c>
    </row>
    <row r="53" spans="1:6" s="515" customFormat="1" x14ac:dyDescent="0.3">
      <c r="A53" s="515" t="s">
        <v>791</v>
      </c>
      <c r="B53" s="804" t="s">
        <v>2182</v>
      </c>
      <c r="C53" s="515" t="s">
        <v>790</v>
      </c>
      <c r="D53" s="515" t="s">
        <v>794</v>
      </c>
      <c r="E53" s="515" t="s">
        <v>521</v>
      </c>
    </row>
    <row r="54" spans="1:6" s="515" customFormat="1" x14ac:dyDescent="0.3">
      <c r="A54" s="515" t="s">
        <v>791</v>
      </c>
      <c r="B54" s="804" t="s">
        <v>2183</v>
      </c>
      <c r="C54" s="515" t="s">
        <v>790</v>
      </c>
      <c r="D54" s="515" t="s">
        <v>794</v>
      </c>
      <c r="E54" s="515" t="s">
        <v>521</v>
      </c>
    </row>
    <row r="55" spans="1:6" s="515" customFormat="1" x14ac:dyDescent="0.3">
      <c r="A55" s="515" t="s">
        <v>791</v>
      </c>
      <c r="B55" s="804" t="s">
        <v>2184</v>
      </c>
      <c r="C55" s="515" t="s">
        <v>790</v>
      </c>
      <c r="D55" s="515" t="s">
        <v>794</v>
      </c>
      <c r="E55" s="515" t="s">
        <v>521</v>
      </c>
    </row>
    <row r="56" spans="1:6" s="515" customFormat="1" x14ac:dyDescent="0.3">
      <c r="A56" s="515" t="s">
        <v>791</v>
      </c>
      <c r="B56" s="804" t="s">
        <v>2185</v>
      </c>
      <c r="C56" s="515" t="s">
        <v>790</v>
      </c>
      <c r="D56" s="515" t="s">
        <v>794</v>
      </c>
      <c r="E56" s="515" t="s">
        <v>521</v>
      </c>
    </row>
    <row r="57" spans="1:6" s="515" customFormat="1" x14ac:dyDescent="0.3">
      <c r="A57" s="515" t="s">
        <v>1735</v>
      </c>
      <c r="B57" s="804" t="s">
        <v>2191</v>
      </c>
      <c r="C57" s="515" t="s">
        <v>792</v>
      </c>
      <c r="D57" s="515" t="s">
        <v>794</v>
      </c>
      <c r="E57" s="515" t="s">
        <v>1745</v>
      </c>
    </row>
    <row r="58" spans="1:6" s="515" customFormat="1" x14ac:dyDescent="0.3">
      <c r="A58" s="515" t="s">
        <v>1735</v>
      </c>
      <c r="B58" s="804" t="s">
        <v>2186</v>
      </c>
      <c r="C58" s="515" t="s">
        <v>792</v>
      </c>
      <c r="D58" s="515" t="s">
        <v>794</v>
      </c>
      <c r="E58" s="515" t="s">
        <v>1745</v>
      </c>
    </row>
    <row r="59" spans="1:6" s="515" customFormat="1" x14ac:dyDescent="0.3">
      <c r="A59" s="515" t="s">
        <v>1735</v>
      </c>
      <c r="B59" s="804" t="s">
        <v>2187</v>
      </c>
      <c r="C59" s="515" t="s">
        <v>792</v>
      </c>
      <c r="D59" s="515" t="s">
        <v>794</v>
      </c>
      <c r="E59" s="515" t="s">
        <v>1752</v>
      </c>
    </row>
    <row r="60" spans="1:6" s="515" customFormat="1" x14ac:dyDescent="0.3">
      <c r="A60" s="515" t="s">
        <v>1735</v>
      </c>
      <c r="B60" s="804" t="s">
        <v>2188</v>
      </c>
      <c r="C60" s="515" t="s">
        <v>792</v>
      </c>
      <c r="D60" s="515" t="s">
        <v>794</v>
      </c>
      <c r="E60" s="515" t="s">
        <v>1692</v>
      </c>
    </row>
    <row r="61" spans="1:6" s="515" customFormat="1" x14ac:dyDescent="0.3">
      <c r="A61" s="515" t="s">
        <v>1735</v>
      </c>
      <c r="B61" s="804" t="s">
        <v>2189</v>
      </c>
      <c r="C61" s="515" t="s">
        <v>792</v>
      </c>
      <c r="D61" s="515" t="s">
        <v>794</v>
      </c>
      <c r="E61" s="515" t="s">
        <v>1752</v>
      </c>
    </row>
    <row r="62" spans="1:6" s="515" customFormat="1" x14ac:dyDescent="0.3">
      <c r="A62" s="515" t="s">
        <v>1735</v>
      </c>
      <c r="B62" s="804" t="s">
        <v>2236</v>
      </c>
      <c r="C62" s="515" t="s">
        <v>792</v>
      </c>
      <c r="D62" s="515" t="s">
        <v>794</v>
      </c>
      <c r="E62" s="515" t="s">
        <v>1751</v>
      </c>
    </row>
    <row r="63" spans="1:6" s="515" customFormat="1" x14ac:dyDescent="0.3">
      <c r="A63" s="515" t="s">
        <v>1735</v>
      </c>
      <c r="B63" s="804" t="s">
        <v>2192</v>
      </c>
      <c r="C63" s="515" t="s">
        <v>792</v>
      </c>
      <c r="D63" s="515" t="s">
        <v>794</v>
      </c>
      <c r="E63" s="515" t="s">
        <v>1751</v>
      </c>
    </row>
    <row r="64" spans="1:6" s="515" customFormat="1" x14ac:dyDescent="0.3">
      <c r="A64" s="515" t="s">
        <v>1735</v>
      </c>
      <c r="B64" s="804" t="s">
        <v>2193</v>
      </c>
      <c r="C64" s="515" t="s">
        <v>792</v>
      </c>
      <c r="D64" s="515" t="s">
        <v>794</v>
      </c>
      <c r="E64" s="515" t="s">
        <v>1750</v>
      </c>
    </row>
    <row r="65" spans="1:5" s="515" customFormat="1" x14ac:dyDescent="0.3">
      <c r="A65" s="515" t="s">
        <v>1735</v>
      </c>
      <c r="B65" s="804" t="s">
        <v>2194</v>
      </c>
      <c r="C65" s="515" t="s">
        <v>792</v>
      </c>
      <c r="D65" s="515" t="s">
        <v>794</v>
      </c>
      <c r="E65" s="515" t="s">
        <v>1749</v>
      </c>
    </row>
    <row r="66" spans="1:5" s="515" customFormat="1" x14ac:dyDescent="0.3">
      <c r="A66" s="515" t="s">
        <v>1735</v>
      </c>
      <c r="B66" s="804" t="s">
        <v>2195</v>
      </c>
      <c r="C66" s="515" t="s">
        <v>792</v>
      </c>
      <c r="D66" s="515" t="s">
        <v>794</v>
      </c>
      <c r="E66" s="515" t="s">
        <v>1748</v>
      </c>
    </row>
    <row r="67" spans="1:5" s="515" customFormat="1" x14ac:dyDescent="0.3">
      <c r="A67" s="515" t="s">
        <v>1735</v>
      </c>
      <c r="B67" s="804" t="s">
        <v>2196</v>
      </c>
      <c r="C67" s="515" t="s">
        <v>792</v>
      </c>
      <c r="D67" s="515" t="s">
        <v>794</v>
      </c>
      <c r="E67" s="515" t="s">
        <v>1748</v>
      </c>
    </row>
    <row r="68" spans="1:5" s="515" customFormat="1" x14ac:dyDescent="0.3">
      <c r="A68" s="515" t="s">
        <v>1735</v>
      </c>
      <c r="B68" s="804" t="s">
        <v>2197</v>
      </c>
      <c r="C68" s="515" t="s">
        <v>792</v>
      </c>
      <c r="D68" s="515" t="s">
        <v>794</v>
      </c>
      <c r="E68" s="515" t="s">
        <v>1748</v>
      </c>
    </row>
    <row r="69" spans="1:5" s="515" customFormat="1" x14ac:dyDescent="0.3">
      <c r="A69" s="515" t="s">
        <v>1735</v>
      </c>
      <c r="B69" s="804" t="s">
        <v>2198</v>
      </c>
      <c r="C69" s="515" t="s">
        <v>792</v>
      </c>
      <c r="D69" s="515" t="s">
        <v>794</v>
      </c>
      <c r="E69" s="515" t="s">
        <v>1748</v>
      </c>
    </row>
    <row r="70" spans="1:5" s="515" customFormat="1" x14ac:dyDescent="0.3">
      <c r="A70" s="515" t="s">
        <v>1735</v>
      </c>
      <c r="B70" s="804" t="s">
        <v>2199</v>
      </c>
      <c r="C70" s="515" t="s">
        <v>792</v>
      </c>
      <c r="D70" s="515" t="s">
        <v>794</v>
      </c>
      <c r="E70" s="515" t="s">
        <v>1748</v>
      </c>
    </row>
    <row r="71" spans="1:5" s="515" customFormat="1" x14ac:dyDescent="0.3">
      <c r="A71" s="515" t="s">
        <v>1735</v>
      </c>
      <c r="B71" s="804" t="s">
        <v>1271</v>
      </c>
      <c r="C71" s="515" t="s">
        <v>792</v>
      </c>
      <c r="D71" s="515" t="s">
        <v>794</v>
      </c>
      <c r="E71" s="515" t="s">
        <v>1748</v>
      </c>
    </row>
    <row r="72" spans="1:5" s="515" customFormat="1" x14ac:dyDescent="0.3">
      <c r="A72" s="515" t="s">
        <v>1735</v>
      </c>
      <c r="B72" s="804" t="s">
        <v>2200</v>
      </c>
      <c r="C72" s="515" t="s">
        <v>792</v>
      </c>
      <c r="D72" s="515" t="s">
        <v>794</v>
      </c>
      <c r="E72" s="515" t="s">
        <v>1747</v>
      </c>
    </row>
    <row r="73" spans="1:5" s="515" customFormat="1" x14ac:dyDescent="0.3">
      <c r="A73" s="515" t="s">
        <v>1735</v>
      </c>
      <c r="B73" s="804" t="s">
        <v>2201</v>
      </c>
      <c r="C73" s="515" t="s">
        <v>792</v>
      </c>
      <c r="D73" s="515" t="s">
        <v>794</v>
      </c>
      <c r="E73" s="515" t="s">
        <v>1746</v>
      </c>
    </row>
    <row r="74" spans="1:5" s="515" customFormat="1" x14ac:dyDescent="0.3">
      <c r="A74" s="515" t="s">
        <v>1735</v>
      </c>
      <c r="B74" s="804" t="s">
        <v>2202</v>
      </c>
      <c r="C74" s="515" t="s">
        <v>792</v>
      </c>
      <c r="D74" s="515" t="s">
        <v>794</v>
      </c>
      <c r="E74" s="515" t="s">
        <v>1746</v>
      </c>
    </row>
    <row r="75" spans="1:5" s="515" customFormat="1" x14ac:dyDescent="0.3">
      <c r="A75" s="515" t="s">
        <v>1735</v>
      </c>
      <c r="B75" s="804" t="s">
        <v>2203</v>
      </c>
      <c r="C75" s="515" t="s">
        <v>792</v>
      </c>
      <c r="D75" s="515" t="s">
        <v>794</v>
      </c>
      <c r="E75" s="515" t="s">
        <v>1748</v>
      </c>
    </row>
    <row r="76" spans="1:5" s="515" customFormat="1" x14ac:dyDescent="0.3">
      <c r="A76" s="515" t="s">
        <v>1735</v>
      </c>
      <c r="B76" s="804" t="s">
        <v>2204</v>
      </c>
      <c r="C76" s="515" t="s">
        <v>792</v>
      </c>
      <c r="D76" s="515" t="s">
        <v>794</v>
      </c>
      <c r="E76" s="515" t="s">
        <v>1748</v>
      </c>
    </row>
    <row r="77" spans="1:5" s="515" customFormat="1" x14ac:dyDescent="0.3">
      <c r="A77" s="515" t="s">
        <v>1735</v>
      </c>
      <c r="B77" s="804" t="s">
        <v>2095</v>
      </c>
      <c r="C77" s="515" t="s">
        <v>792</v>
      </c>
      <c r="D77" s="515" t="s">
        <v>794</v>
      </c>
      <c r="E77" s="515" t="s">
        <v>1748</v>
      </c>
    </row>
    <row r="78" spans="1:5" s="515" customFormat="1" x14ac:dyDescent="0.3">
      <c r="A78" s="515" t="s">
        <v>1735</v>
      </c>
      <c r="B78" s="804" t="s">
        <v>2205</v>
      </c>
      <c r="C78" s="515" t="s">
        <v>792</v>
      </c>
      <c r="D78" s="515" t="s">
        <v>794</v>
      </c>
      <c r="E78" s="515" t="s">
        <v>1745</v>
      </c>
    </row>
    <row r="79" spans="1:5" s="515" customFormat="1" x14ac:dyDescent="0.3">
      <c r="A79" s="515" t="s">
        <v>1734</v>
      </c>
      <c r="B79" s="804" t="s">
        <v>1717</v>
      </c>
      <c r="C79" s="515" t="s">
        <v>1733</v>
      </c>
      <c r="D79" s="515" t="s">
        <v>794</v>
      </c>
      <c r="E79" s="515" t="s">
        <v>523</v>
      </c>
    </row>
    <row r="80" spans="1:5" s="515" customFormat="1" x14ac:dyDescent="0.3">
      <c r="A80" s="515" t="s">
        <v>1734</v>
      </c>
      <c r="B80" s="804" t="s">
        <v>1731</v>
      </c>
      <c r="C80" s="515" t="s">
        <v>1732</v>
      </c>
      <c r="D80" s="515" t="s">
        <v>794</v>
      </c>
      <c r="E80" s="515" t="s">
        <v>2235</v>
      </c>
    </row>
    <row r="81" spans="1:5" s="515" customFormat="1" x14ac:dyDescent="0.3">
      <c r="A81" s="515" t="s">
        <v>1737</v>
      </c>
      <c r="B81" s="804" t="s">
        <v>2206</v>
      </c>
      <c r="C81" s="515" t="s">
        <v>1736</v>
      </c>
      <c r="D81" s="515" t="s">
        <v>794</v>
      </c>
      <c r="E81" s="803" t="s">
        <v>1740</v>
      </c>
    </row>
    <row r="82" spans="1:5" s="515" customFormat="1" x14ac:dyDescent="0.3">
      <c r="A82" s="515" t="s">
        <v>1737</v>
      </c>
      <c r="B82" s="804" t="s">
        <v>2207</v>
      </c>
      <c r="C82" s="515" t="s">
        <v>1736</v>
      </c>
      <c r="D82" s="515" t="s">
        <v>794</v>
      </c>
      <c r="E82" s="803" t="s">
        <v>1740</v>
      </c>
    </row>
    <row r="83" spans="1:5" s="515" customFormat="1" x14ac:dyDescent="0.3">
      <c r="A83" s="515" t="s">
        <v>1738</v>
      </c>
      <c r="B83" s="804" t="s">
        <v>2208</v>
      </c>
      <c r="C83" s="515" t="s">
        <v>1736</v>
      </c>
      <c r="D83" s="515" t="s">
        <v>794</v>
      </c>
      <c r="E83" s="803" t="s">
        <v>1740</v>
      </c>
    </row>
    <row r="84" spans="1:5" s="515" customFormat="1" x14ac:dyDescent="0.3">
      <c r="A84" s="515" t="s">
        <v>1738</v>
      </c>
      <c r="B84" s="804" t="s">
        <v>2209</v>
      </c>
      <c r="C84" s="515" t="s">
        <v>1736</v>
      </c>
      <c r="D84" s="515" t="s">
        <v>794</v>
      </c>
      <c r="E84" s="803" t="s">
        <v>1740</v>
      </c>
    </row>
    <row r="85" spans="1:5" s="515" customFormat="1" x14ac:dyDescent="0.3">
      <c r="A85" s="515" t="s">
        <v>1738</v>
      </c>
      <c r="B85" s="804" t="s">
        <v>2210</v>
      </c>
      <c r="C85" s="515" t="s">
        <v>1736</v>
      </c>
      <c r="D85" s="515" t="s">
        <v>794</v>
      </c>
      <c r="E85" s="803" t="s">
        <v>1740</v>
      </c>
    </row>
    <row r="86" spans="1:5" s="515" customFormat="1" x14ac:dyDescent="0.3">
      <c r="A86" s="515" t="s">
        <v>1739</v>
      </c>
      <c r="B86" s="804" t="s">
        <v>2212</v>
      </c>
      <c r="C86" s="515" t="s">
        <v>1736</v>
      </c>
      <c r="D86" s="515" t="s">
        <v>794</v>
      </c>
      <c r="E86" s="803" t="s">
        <v>1740</v>
      </c>
    </row>
    <row r="87" spans="1:5" s="515" customFormat="1" x14ac:dyDescent="0.3">
      <c r="A87" s="515" t="s">
        <v>1742</v>
      </c>
      <c r="B87" s="804" t="s">
        <v>1741</v>
      </c>
      <c r="C87" s="515" t="s">
        <v>1743</v>
      </c>
      <c r="D87" s="515" t="s">
        <v>794</v>
      </c>
      <c r="E87" s="515" t="s">
        <v>1744</v>
      </c>
    </row>
    <row r="88" spans="1:5" s="515" customFormat="1" x14ac:dyDescent="0.3">
      <c r="A88" s="515" t="s">
        <v>525</v>
      </c>
      <c r="B88" s="804" t="s">
        <v>1649</v>
      </c>
      <c r="C88" s="515" t="s">
        <v>526</v>
      </c>
      <c r="D88" s="515" t="s">
        <v>526</v>
      </c>
      <c r="E88" s="515" t="s">
        <v>518</v>
      </c>
    </row>
    <row r="89" spans="1:5" s="515" customFormat="1" x14ac:dyDescent="0.3">
      <c r="A89" s="515" t="s">
        <v>525</v>
      </c>
      <c r="B89" s="804" t="s">
        <v>1674</v>
      </c>
      <c r="C89" s="515" t="s">
        <v>526</v>
      </c>
      <c r="D89" s="515" t="s">
        <v>526</v>
      </c>
      <c r="E89" s="515" t="s">
        <v>518</v>
      </c>
    </row>
    <row r="90" spans="1:5" s="515" customFormat="1" x14ac:dyDescent="0.3">
      <c r="A90" s="515" t="s">
        <v>525</v>
      </c>
      <c r="B90" s="804" t="s">
        <v>1675</v>
      </c>
      <c r="C90" s="515" t="s">
        <v>526</v>
      </c>
      <c r="D90" s="515" t="s">
        <v>526</v>
      </c>
      <c r="E90" s="515" t="s">
        <v>518</v>
      </c>
    </row>
    <row r="91" spans="1:5" s="515" customFormat="1" x14ac:dyDescent="0.3">
      <c r="A91" s="515" t="s">
        <v>525</v>
      </c>
      <c r="B91" s="804" t="s">
        <v>1676</v>
      </c>
      <c r="C91" s="515" t="s">
        <v>526</v>
      </c>
      <c r="D91" s="515" t="s">
        <v>526</v>
      </c>
      <c r="E91" s="515" t="s">
        <v>518</v>
      </c>
    </row>
    <row r="92" spans="1:5" s="515" customFormat="1" x14ac:dyDescent="0.3">
      <c r="A92" s="515" t="s">
        <v>525</v>
      </c>
      <c r="B92" s="804" t="s">
        <v>1677</v>
      </c>
      <c r="C92" s="515" t="s">
        <v>526</v>
      </c>
      <c r="D92" s="515" t="s">
        <v>526</v>
      </c>
      <c r="E92" s="515" t="s">
        <v>518</v>
      </c>
    </row>
    <row r="93" spans="1:5" s="515" customFormat="1" x14ac:dyDescent="0.3">
      <c r="A93" s="515" t="s">
        <v>525</v>
      </c>
      <c r="B93" s="804" t="s">
        <v>1678</v>
      </c>
      <c r="C93" s="515" t="s">
        <v>526</v>
      </c>
      <c r="D93" s="515" t="s">
        <v>526</v>
      </c>
      <c r="E93" s="515" t="s">
        <v>518</v>
      </c>
    </row>
    <row r="94" spans="1:5" s="515" customFormat="1" x14ac:dyDescent="0.3">
      <c r="A94" s="515" t="s">
        <v>525</v>
      </c>
      <c r="B94" s="804" t="s">
        <v>1082</v>
      </c>
      <c r="C94" s="515" t="s">
        <v>526</v>
      </c>
      <c r="D94" s="515" t="s">
        <v>526</v>
      </c>
      <c r="E94" s="515" t="s">
        <v>518</v>
      </c>
    </row>
    <row r="95" spans="1:5" s="515" customFormat="1" x14ac:dyDescent="0.3">
      <c r="A95" s="515" t="s">
        <v>525</v>
      </c>
      <c r="B95" s="804" t="s">
        <v>1679</v>
      </c>
      <c r="C95" s="515" t="s">
        <v>526</v>
      </c>
      <c r="D95" s="515" t="s">
        <v>526</v>
      </c>
      <c r="E95" s="515" t="s">
        <v>518</v>
      </c>
    </row>
    <row r="96" spans="1:5" s="515" customFormat="1" x14ac:dyDescent="0.3">
      <c r="A96" s="515" t="s">
        <v>525</v>
      </c>
      <c r="B96" s="804" t="s">
        <v>1680</v>
      </c>
      <c r="C96" s="515" t="s">
        <v>526</v>
      </c>
      <c r="D96" s="515" t="s">
        <v>526</v>
      </c>
      <c r="E96" s="515" t="s">
        <v>518</v>
      </c>
    </row>
    <row r="97" spans="1:5" s="515" customFormat="1" x14ac:dyDescent="0.3">
      <c r="A97" s="515" t="s">
        <v>525</v>
      </c>
      <c r="B97" s="804" t="s">
        <v>1681</v>
      </c>
      <c r="C97" s="515" t="s">
        <v>526</v>
      </c>
      <c r="D97" s="515" t="s">
        <v>526</v>
      </c>
      <c r="E97" s="515" t="s">
        <v>518</v>
      </c>
    </row>
    <row r="98" spans="1:5" s="515" customFormat="1" x14ac:dyDescent="0.3">
      <c r="A98" s="515" t="s">
        <v>525</v>
      </c>
      <c r="B98" s="804" t="s">
        <v>1682</v>
      </c>
      <c r="C98" s="515" t="s">
        <v>526</v>
      </c>
      <c r="D98" s="515" t="s">
        <v>526</v>
      </c>
      <c r="E98" s="515" t="s">
        <v>529</v>
      </c>
    </row>
    <row r="99" spans="1:5" s="515" customFormat="1" x14ac:dyDescent="0.3">
      <c r="A99" s="515" t="s">
        <v>525</v>
      </c>
      <c r="B99" s="804" t="s">
        <v>1671</v>
      </c>
      <c r="C99" s="515" t="s">
        <v>526</v>
      </c>
      <c r="D99" s="515" t="s">
        <v>526</v>
      </c>
      <c r="E99" s="515" t="s">
        <v>529</v>
      </c>
    </row>
    <row r="100" spans="1:5" s="515" customFormat="1" x14ac:dyDescent="0.3">
      <c r="A100" s="515" t="s">
        <v>525</v>
      </c>
      <c r="B100" s="804" t="s">
        <v>1687</v>
      </c>
      <c r="C100" s="515" t="s">
        <v>526</v>
      </c>
      <c r="D100" s="515" t="s">
        <v>526</v>
      </c>
      <c r="E100" s="515" t="s">
        <v>1073</v>
      </c>
    </row>
    <row r="101" spans="1:5" s="515" customFormat="1" x14ac:dyDescent="0.3">
      <c r="A101" s="515" t="s">
        <v>525</v>
      </c>
      <c r="B101" s="804" t="s">
        <v>1669</v>
      </c>
      <c r="C101" s="515" t="s">
        <v>526</v>
      </c>
      <c r="D101" s="515" t="s">
        <v>526</v>
      </c>
      <c r="E101" s="515" t="s">
        <v>1073</v>
      </c>
    </row>
    <row r="102" spans="1:5" s="515" customFormat="1" x14ac:dyDescent="0.3">
      <c r="A102" s="515" t="s">
        <v>525</v>
      </c>
      <c r="B102" s="804" t="s">
        <v>1683</v>
      </c>
      <c r="C102" s="515" t="s">
        <v>526</v>
      </c>
      <c r="D102" s="515" t="s">
        <v>526</v>
      </c>
      <c r="E102" s="515" t="s">
        <v>1688</v>
      </c>
    </row>
    <row r="103" spans="1:5" s="515" customFormat="1" x14ac:dyDescent="0.3">
      <c r="A103" s="515" t="s">
        <v>525</v>
      </c>
      <c r="B103" s="804" t="s">
        <v>1686</v>
      </c>
      <c r="C103" s="515" t="s">
        <v>526</v>
      </c>
      <c r="D103" s="515" t="s">
        <v>526</v>
      </c>
      <c r="E103" s="515" t="s">
        <v>1688</v>
      </c>
    </row>
    <row r="104" spans="1:5" s="515" customFormat="1" x14ac:dyDescent="0.3">
      <c r="A104" s="515" t="s">
        <v>527</v>
      </c>
      <c r="B104" s="804" t="s">
        <v>2237</v>
      </c>
      <c r="C104" s="515" t="s">
        <v>526</v>
      </c>
      <c r="D104" s="515" t="s">
        <v>526</v>
      </c>
      <c r="E104" s="515" t="s">
        <v>1689</v>
      </c>
    </row>
    <row r="105" spans="1:5" s="515" customFormat="1" x14ac:dyDescent="0.3">
      <c r="A105" s="515" t="s">
        <v>527</v>
      </c>
      <c r="B105" s="804" t="s">
        <v>2087</v>
      </c>
      <c r="C105" s="515" t="s">
        <v>526</v>
      </c>
      <c r="D105" s="515" t="s">
        <v>526</v>
      </c>
      <c r="E105" s="515" t="s">
        <v>524</v>
      </c>
    </row>
    <row r="106" spans="1:5" s="515" customFormat="1" x14ac:dyDescent="0.3">
      <c r="A106" s="515" t="s">
        <v>527</v>
      </c>
      <c r="B106" s="804" t="s">
        <v>2238</v>
      </c>
      <c r="C106" s="515" t="s">
        <v>526</v>
      </c>
      <c r="D106" s="515" t="s">
        <v>526</v>
      </c>
      <c r="E106" s="515" t="s">
        <v>1690</v>
      </c>
    </row>
    <row r="107" spans="1:5" s="515" customFormat="1" x14ac:dyDescent="0.3">
      <c r="A107" s="515" t="s">
        <v>527</v>
      </c>
      <c r="B107" s="804" t="s">
        <v>2239</v>
      </c>
      <c r="C107" s="515" t="s">
        <v>526</v>
      </c>
      <c r="D107" s="515" t="s">
        <v>526</v>
      </c>
      <c r="E107" s="515" t="s">
        <v>530</v>
      </c>
    </row>
    <row r="108" spans="1:5" s="515" customFormat="1" x14ac:dyDescent="0.3">
      <c r="A108" s="515" t="s">
        <v>527</v>
      </c>
      <c r="B108" s="804" t="s">
        <v>2240</v>
      </c>
      <c r="C108" s="515" t="s">
        <v>526</v>
      </c>
      <c r="D108" s="515" t="s">
        <v>526</v>
      </c>
      <c r="E108" s="515" t="s">
        <v>530</v>
      </c>
    </row>
    <row r="109" spans="1:5" s="515" customFormat="1" x14ac:dyDescent="0.3">
      <c r="A109" s="515" t="s">
        <v>527</v>
      </c>
      <c r="B109" s="804" t="s">
        <v>2241</v>
      </c>
      <c r="C109" s="515" t="s">
        <v>526</v>
      </c>
      <c r="D109" s="515" t="s">
        <v>526</v>
      </c>
      <c r="E109" s="515" t="s">
        <v>530</v>
      </c>
    </row>
    <row r="110" spans="1:5" s="515" customFormat="1" x14ac:dyDescent="0.3">
      <c r="A110" s="515" t="s">
        <v>527</v>
      </c>
      <c r="B110" s="804" t="s">
        <v>2242</v>
      </c>
      <c r="C110" s="515" t="s">
        <v>526</v>
      </c>
      <c r="D110" s="515" t="s">
        <v>526</v>
      </c>
      <c r="E110" s="515" t="s">
        <v>1691</v>
      </c>
    </row>
    <row r="111" spans="1:5" s="515" customFormat="1" x14ac:dyDescent="0.3">
      <c r="A111" s="515" t="s">
        <v>527</v>
      </c>
      <c r="B111" s="804" t="s">
        <v>2243</v>
      </c>
      <c r="C111" s="515" t="s">
        <v>526</v>
      </c>
      <c r="D111" s="515" t="s">
        <v>526</v>
      </c>
      <c r="E111" s="515" t="s">
        <v>1691</v>
      </c>
    </row>
    <row r="112" spans="1:5" s="515" customFormat="1" x14ac:dyDescent="0.3">
      <c r="A112" s="515" t="s">
        <v>793</v>
      </c>
      <c r="B112" s="804" t="s">
        <v>2244</v>
      </c>
      <c r="C112" s="515" t="s">
        <v>526</v>
      </c>
      <c r="D112" s="515" t="s">
        <v>526</v>
      </c>
      <c r="E112" s="515" t="s">
        <v>1691</v>
      </c>
    </row>
    <row r="113" spans="1:5" s="515" customFormat="1" x14ac:dyDescent="0.3">
      <c r="A113" s="515" t="s">
        <v>793</v>
      </c>
      <c r="B113" s="804" t="s">
        <v>2245</v>
      </c>
      <c r="C113" s="515" t="s">
        <v>526</v>
      </c>
      <c r="D113" s="515" t="s">
        <v>526</v>
      </c>
      <c r="E113" s="515" t="s">
        <v>1693</v>
      </c>
    </row>
    <row r="114" spans="1:5" s="515" customFormat="1" x14ac:dyDescent="0.3">
      <c r="A114" s="515" t="s">
        <v>793</v>
      </c>
      <c r="B114" s="804" t="s">
        <v>2246</v>
      </c>
      <c r="C114" s="515" t="s">
        <v>526</v>
      </c>
      <c r="D114" s="515" t="s">
        <v>526</v>
      </c>
      <c r="E114" s="515" t="s">
        <v>1693</v>
      </c>
    </row>
    <row r="115" spans="1:5" s="515" customFormat="1" x14ac:dyDescent="0.3">
      <c r="A115" s="515" t="s">
        <v>793</v>
      </c>
      <c r="B115" s="804" t="s">
        <v>2216</v>
      </c>
      <c r="C115" s="515" t="s">
        <v>526</v>
      </c>
      <c r="D115" s="515" t="s">
        <v>526</v>
      </c>
      <c r="E115" s="515" t="s">
        <v>1693</v>
      </c>
    </row>
    <row r="116" spans="1:5" s="515" customFormat="1" x14ac:dyDescent="0.3">
      <c r="A116" s="515" t="s">
        <v>793</v>
      </c>
      <c r="B116" s="804" t="s">
        <v>2247</v>
      </c>
      <c r="C116" s="515" t="s">
        <v>526</v>
      </c>
      <c r="D116" s="515" t="s">
        <v>526</v>
      </c>
      <c r="E116" s="515" t="s">
        <v>1693</v>
      </c>
    </row>
    <row r="117" spans="1:5" s="515" customFormat="1" x14ac:dyDescent="0.3">
      <c r="A117" s="515" t="s">
        <v>793</v>
      </c>
      <c r="B117" s="804" t="s">
        <v>2218</v>
      </c>
      <c r="C117" s="515" t="s">
        <v>526</v>
      </c>
      <c r="D117" s="515" t="s">
        <v>526</v>
      </c>
      <c r="E117" s="515" t="s">
        <v>1693</v>
      </c>
    </row>
    <row r="118" spans="1:5" s="515" customFormat="1" x14ac:dyDescent="0.3">
      <c r="A118" s="515" t="s">
        <v>793</v>
      </c>
      <c r="B118" s="804" t="s">
        <v>2219</v>
      </c>
      <c r="C118" s="515" t="s">
        <v>526</v>
      </c>
      <c r="D118" s="515" t="s">
        <v>526</v>
      </c>
      <c r="E118" s="515" t="s">
        <v>1693</v>
      </c>
    </row>
    <row r="119" spans="1:5" s="515" customFormat="1" x14ac:dyDescent="0.3">
      <c r="A119" s="515" t="s">
        <v>793</v>
      </c>
      <c r="B119" s="804" t="s">
        <v>2248</v>
      </c>
      <c r="C119" s="515" t="s">
        <v>526</v>
      </c>
      <c r="D119" s="515" t="s">
        <v>526</v>
      </c>
      <c r="E119" s="515" t="s">
        <v>1693</v>
      </c>
    </row>
    <row r="120" spans="1:5" s="515" customFormat="1" x14ac:dyDescent="0.3">
      <c r="A120" s="515" t="s">
        <v>793</v>
      </c>
      <c r="B120" s="804" t="s">
        <v>2249</v>
      </c>
      <c r="C120" s="515" t="s">
        <v>526</v>
      </c>
      <c r="D120" s="515" t="s">
        <v>526</v>
      </c>
      <c r="E120" s="515" t="s">
        <v>1693</v>
      </c>
    </row>
    <row r="121" spans="1:5" s="515" customFormat="1" x14ac:dyDescent="0.3">
      <c r="A121" s="515" t="s">
        <v>793</v>
      </c>
      <c r="B121" s="804" t="s">
        <v>2250</v>
      </c>
      <c r="C121" s="515" t="s">
        <v>526</v>
      </c>
      <c r="D121" s="515" t="s">
        <v>526</v>
      </c>
      <c r="E121" s="515" t="s">
        <v>1693</v>
      </c>
    </row>
    <row r="122" spans="1:5" s="515" customFormat="1" x14ac:dyDescent="0.3">
      <c r="A122" s="515" t="s">
        <v>793</v>
      </c>
      <c r="B122" s="804" t="s">
        <v>2251</v>
      </c>
      <c r="C122" s="515" t="s">
        <v>526</v>
      </c>
      <c r="D122" s="515" t="s">
        <v>526</v>
      </c>
      <c r="E122" s="515" t="s">
        <v>1693</v>
      </c>
    </row>
    <row r="123" spans="1:5" s="515" customFormat="1" x14ac:dyDescent="0.3">
      <c r="A123" s="515" t="s">
        <v>793</v>
      </c>
      <c r="B123" s="804" t="s">
        <v>2252</v>
      </c>
      <c r="C123" s="515" t="s">
        <v>526</v>
      </c>
      <c r="D123" s="515" t="s">
        <v>526</v>
      </c>
      <c r="E123" s="515" t="s">
        <v>1693</v>
      </c>
    </row>
    <row r="124" spans="1:5" s="515" customFormat="1" x14ac:dyDescent="0.3">
      <c r="A124" s="515" t="s">
        <v>793</v>
      </c>
      <c r="B124" s="804" t="s">
        <v>2225</v>
      </c>
      <c r="C124" s="515" t="s">
        <v>526</v>
      </c>
      <c r="D124" s="515" t="s">
        <v>526</v>
      </c>
      <c r="E124" s="515" t="s">
        <v>1693</v>
      </c>
    </row>
    <row r="125" spans="1:5" s="515" customFormat="1" x14ac:dyDescent="0.3">
      <c r="A125" s="515" t="s">
        <v>793</v>
      </c>
      <c r="B125" s="804" t="s">
        <v>2253</v>
      </c>
      <c r="C125" s="515" t="s">
        <v>526</v>
      </c>
      <c r="D125" s="515" t="s">
        <v>526</v>
      </c>
      <c r="E125" s="515" t="s">
        <v>1693</v>
      </c>
    </row>
    <row r="126" spans="1:5" s="515" customFormat="1" x14ac:dyDescent="0.3">
      <c r="A126" s="515" t="s">
        <v>793</v>
      </c>
      <c r="B126" s="804" t="s">
        <v>2227</v>
      </c>
      <c r="C126" s="515" t="s">
        <v>526</v>
      </c>
      <c r="D126" s="515" t="s">
        <v>526</v>
      </c>
      <c r="E126" s="515" t="s">
        <v>1693</v>
      </c>
    </row>
    <row r="127" spans="1:5" s="515" customFormat="1" x14ac:dyDescent="0.3">
      <c r="A127" s="515" t="s">
        <v>793</v>
      </c>
      <c r="B127" s="804" t="s">
        <v>2228</v>
      </c>
      <c r="C127" s="515" t="s">
        <v>526</v>
      </c>
      <c r="D127" s="515" t="s">
        <v>526</v>
      </c>
      <c r="E127" s="515" t="s">
        <v>1693</v>
      </c>
    </row>
    <row r="128" spans="1:5" s="515" customFormat="1" x14ac:dyDescent="0.3">
      <c r="A128" s="515" t="s">
        <v>793</v>
      </c>
      <c r="B128" s="804" t="s">
        <v>2254</v>
      </c>
      <c r="C128" s="515" t="s">
        <v>526</v>
      </c>
      <c r="D128" s="515" t="s">
        <v>526</v>
      </c>
      <c r="E128" s="515" t="s">
        <v>1693</v>
      </c>
    </row>
    <row r="129" spans="1:5" s="515" customFormat="1" x14ac:dyDescent="0.3">
      <c r="A129" s="515" t="s">
        <v>793</v>
      </c>
      <c r="B129" s="804" t="s">
        <v>2230</v>
      </c>
      <c r="C129" s="515" t="s">
        <v>526</v>
      </c>
      <c r="D129" s="515" t="s">
        <v>526</v>
      </c>
      <c r="E129" s="515" t="s">
        <v>1693</v>
      </c>
    </row>
    <row r="130" spans="1:5" s="515" customFormat="1" x14ac:dyDescent="0.3">
      <c r="A130" s="515" t="s">
        <v>793</v>
      </c>
      <c r="B130" s="804" t="s">
        <v>2255</v>
      </c>
      <c r="C130" s="515" t="s">
        <v>526</v>
      </c>
      <c r="D130" s="515" t="s">
        <v>526</v>
      </c>
      <c r="E130" s="515" t="s">
        <v>1693</v>
      </c>
    </row>
    <row r="131" spans="1:5" s="515" customFormat="1" x14ac:dyDescent="0.3">
      <c r="A131" s="515" t="s">
        <v>793</v>
      </c>
      <c r="B131" s="804" t="s">
        <v>2232</v>
      </c>
      <c r="C131" s="515" t="s">
        <v>526</v>
      </c>
      <c r="D131" s="515" t="s">
        <v>526</v>
      </c>
      <c r="E131" s="515" t="s">
        <v>1693</v>
      </c>
    </row>
    <row r="132" spans="1:5" s="515" customFormat="1" x14ac:dyDescent="0.3">
      <c r="A132" s="515" t="s">
        <v>793</v>
      </c>
      <c r="B132" s="804" t="s">
        <v>2233</v>
      </c>
      <c r="C132" s="515" t="s">
        <v>526</v>
      </c>
      <c r="D132" s="515" t="s">
        <v>526</v>
      </c>
      <c r="E132" s="515" t="s">
        <v>1693</v>
      </c>
    </row>
    <row r="133" spans="1:5" s="515" customFormat="1" x14ac:dyDescent="0.3">
      <c r="A133" s="515" t="s">
        <v>868</v>
      </c>
      <c r="B133" s="804" t="s">
        <v>2256</v>
      </c>
      <c r="C133" s="515" t="s">
        <v>526</v>
      </c>
      <c r="D133" s="515" t="s">
        <v>526</v>
      </c>
      <c r="E133" s="515" t="s">
        <v>1693</v>
      </c>
    </row>
    <row r="134" spans="1:5" s="515" customFormat="1" x14ac:dyDescent="0.3">
      <c r="A134" s="515" t="s">
        <v>868</v>
      </c>
      <c r="B134" s="804" t="s">
        <v>2257</v>
      </c>
      <c r="C134" s="515" t="s">
        <v>526</v>
      </c>
      <c r="D134" s="515" t="s">
        <v>526</v>
      </c>
      <c r="E134" s="515" t="s">
        <v>1704</v>
      </c>
    </row>
    <row r="135" spans="1:5" s="515" customFormat="1" x14ac:dyDescent="0.3">
      <c r="A135" s="515" t="s">
        <v>868</v>
      </c>
      <c r="B135" s="804" t="s">
        <v>2258</v>
      </c>
      <c r="C135" s="515" t="s">
        <v>526</v>
      </c>
      <c r="D135" s="515" t="s">
        <v>526</v>
      </c>
      <c r="E135" s="515" t="s">
        <v>1704</v>
      </c>
    </row>
    <row r="136" spans="1:5" s="515" customFormat="1" x14ac:dyDescent="0.3">
      <c r="A136" s="515" t="s">
        <v>868</v>
      </c>
      <c r="B136" s="804" t="s">
        <v>2259</v>
      </c>
      <c r="C136" s="515" t="s">
        <v>526</v>
      </c>
      <c r="D136" s="515" t="s">
        <v>526</v>
      </c>
      <c r="E136" s="515" t="s">
        <v>1704</v>
      </c>
    </row>
    <row r="137" spans="1:5" s="515" customFormat="1" x14ac:dyDescent="0.3">
      <c r="A137" s="515" t="s">
        <v>868</v>
      </c>
      <c r="B137" s="804" t="s">
        <v>2260</v>
      </c>
      <c r="C137" s="515" t="s">
        <v>526</v>
      </c>
      <c r="D137" s="515" t="s">
        <v>526</v>
      </c>
      <c r="E137" s="515" t="s">
        <v>1704</v>
      </c>
    </row>
    <row r="138" spans="1:5" s="515" customFormat="1" x14ac:dyDescent="0.3">
      <c r="A138" s="515" t="s">
        <v>1702</v>
      </c>
      <c r="B138" s="804" t="s">
        <v>2261</v>
      </c>
      <c r="C138" s="515" t="s">
        <v>526</v>
      </c>
      <c r="D138" s="515" t="s">
        <v>526</v>
      </c>
      <c r="E138" s="515" t="s">
        <v>523</v>
      </c>
    </row>
    <row r="139" spans="1:5" s="515" customFormat="1" x14ac:dyDescent="0.3">
      <c r="A139" s="515" t="s">
        <v>1703</v>
      </c>
      <c r="B139" s="804" t="s">
        <v>2234</v>
      </c>
      <c r="C139" s="515" t="s">
        <v>526</v>
      </c>
      <c r="D139" s="515" t="s">
        <v>526</v>
      </c>
      <c r="E139" s="515" t="s">
        <v>531</v>
      </c>
    </row>
    <row r="140" spans="1:5" s="515" customFormat="1" x14ac:dyDescent="0.3"/>
    <row r="141" spans="1:5" s="515" customFormat="1" x14ac:dyDescent="0.3"/>
    <row r="142" spans="1:5" s="515" customFormat="1" x14ac:dyDescent="0.3">
      <c r="A142" s="495" t="s">
        <v>528</v>
      </c>
    </row>
    <row r="143" spans="1:5" s="515" customFormat="1" x14ac:dyDescent="0.3">
      <c r="A143" s="515" t="s">
        <v>2116</v>
      </c>
    </row>
    <row r="144" spans="1:5" s="515" customFormat="1" x14ac:dyDescent="0.3">
      <c r="A144" s="515" t="s">
        <v>2117</v>
      </c>
    </row>
    <row r="145" spans="1:1" s="515" customFormat="1" x14ac:dyDescent="0.3">
      <c r="A145" s="515" t="s">
        <v>2118</v>
      </c>
    </row>
    <row r="146" spans="1:1" s="515" customFormat="1" x14ac:dyDescent="0.3">
      <c r="A146" s="515" t="s">
        <v>1448</v>
      </c>
    </row>
    <row r="147" spans="1:1" s="515" customFormat="1" x14ac:dyDescent="0.3">
      <c r="A147" s="515" t="s">
        <v>1449</v>
      </c>
    </row>
    <row r="148" spans="1:1" s="515" customFormat="1" x14ac:dyDescent="0.3">
      <c r="A148" s="515" t="s">
        <v>1450</v>
      </c>
    </row>
    <row r="149" spans="1:1" s="515" customFormat="1" x14ac:dyDescent="0.3">
      <c r="A149" s="515" t="s">
        <v>1451</v>
      </c>
    </row>
    <row r="150" spans="1:1" s="515" customFormat="1" x14ac:dyDescent="0.3">
      <c r="A150" s="515" t="s">
        <v>1452</v>
      </c>
    </row>
    <row r="151" spans="1:1" s="515" customFormat="1" x14ac:dyDescent="0.3">
      <c r="A151" s="515" t="s">
        <v>1453</v>
      </c>
    </row>
    <row r="152" spans="1:1" s="515" customFormat="1" x14ac:dyDescent="0.3">
      <c r="A152" s="515" t="s">
        <v>1454</v>
      </c>
    </row>
    <row r="153" spans="1:1" s="515" customFormat="1" x14ac:dyDescent="0.3">
      <c r="A153" s="515" t="s">
        <v>1431</v>
      </c>
    </row>
    <row r="154" spans="1:1" s="515" customFormat="1" x14ac:dyDescent="0.3">
      <c r="A154" s="515" t="s">
        <v>1455</v>
      </c>
    </row>
    <row r="155" spans="1:1" s="515" customFormat="1" x14ac:dyDescent="0.3">
      <c r="A155" s="515" t="s">
        <v>1456</v>
      </c>
    </row>
    <row r="156" spans="1:1" s="515" customFormat="1" x14ac:dyDescent="0.3">
      <c r="A156" s="515" t="s">
        <v>2119</v>
      </c>
    </row>
    <row r="157" spans="1:1" s="515" customFormat="1" x14ac:dyDescent="0.3">
      <c r="A157" s="515" t="s">
        <v>2120</v>
      </c>
    </row>
    <row r="158" spans="1:1" s="515" customFormat="1" x14ac:dyDescent="0.3">
      <c r="A158" s="515" t="s">
        <v>1457</v>
      </c>
    </row>
    <row r="159" spans="1:1" s="515" customFormat="1" x14ac:dyDescent="0.3">
      <c r="A159" s="515" t="s">
        <v>1432</v>
      </c>
    </row>
    <row r="160" spans="1:1" s="515" customFormat="1" x14ac:dyDescent="0.3">
      <c r="A160" s="515" t="s">
        <v>1458</v>
      </c>
    </row>
    <row r="161" spans="1:1" s="515" customFormat="1" x14ac:dyDescent="0.3">
      <c r="A161" s="515" t="s">
        <v>1459</v>
      </c>
    </row>
    <row r="162" spans="1:1" s="515" customFormat="1" x14ac:dyDescent="0.3">
      <c r="A162" s="515" t="s">
        <v>1460</v>
      </c>
    </row>
    <row r="163" spans="1:1" s="515" customFormat="1" x14ac:dyDescent="0.3">
      <c r="A163" s="515" t="s">
        <v>1461</v>
      </c>
    </row>
    <row r="164" spans="1:1" s="515" customFormat="1" x14ac:dyDescent="0.3">
      <c r="A164" s="515" t="s">
        <v>1462</v>
      </c>
    </row>
    <row r="165" spans="1:1" s="515" customFormat="1" x14ac:dyDescent="0.3">
      <c r="A165" s="515" t="s">
        <v>1463</v>
      </c>
    </row>
    <row r="166" spans="1:1" s="515" customFormat="1" x14ac:dyDescent="0.3">
      <c r="A166" s="515" t="s">
        <v>2121</v>
      </c>
    </row>
    <row r="167" spans="1:1" s="515" customFormat="1" x14ac:dyDescent="0.3">
      <c r="A167" s="515" t="s">
        <v>2122</v>
      </c>
    </row>
    <row r="168" spans="1:1" s="515" customFormat="1" x14ac:dyDescent="0.3">
      <c r="A168" s="515" t="s">
        <v>1464</v>
      </c>
    </row>
    <row r="169" spans="1:1" s="515" customFormat="1" x14ac:dyDescent="0.3">
      <c r="A169" s="515" t="s">
        <v>2123</v>
      </c>
    </row>
    <row r="170" spans="1:1" s="515" customFormat="1" x14ac:dyDescent="0.3">
      <c r="A170" s="515" t="s">
        <v>1465</v>
      </c>
    </row>
    <row r="171" spans="1:1" s="515" customFormat="1" x14ac:dyDescent="0.3">
      <c r="A171" s="515" t="s">
        <v>1466</v>
      </c>
    </row>
    <row r="172" spans="1:1" s="515" customFormat="1" x14ac:dyDescent="0.3">
      <c r="A172" s="515" t="s">
        <v>2124</v>
      </c>
    </row>
    <row r="173" spans="1:1" s="515" customFormat="1" x14ac:dyDescent="0.3">
      <c r="A173" s="515" t="s">
        <v>1433</v>
      </c>
    </row>
    <row r="174" spans="1:1" s="515" customFormat="1" x14ac:dyDescent="0.3">
      <c r="A174" s="515" t="s">
        <v>1467</v>
      </c>
    </row>
    <row r="175" spans="1:1" s="515" customFormat="1" x14ac:dyDescent="0.3">
      <c r="A175" s="515" t="s">
        <v>1468</v>
      </c>
    </row>
    <row r="176" spans="1:1" s="515" customFormat="1" x14ac:dyDescent="0.3">
      <c r="A176" s="515" t="s">
        <v>1469</v>
      </c>
    </row>
    <row r="177" spans="1:1" s="515" customFormat="1" x14ac:dyDescent="0.3">
      <c r="A177" s="515" t="s">
        <v>1470</v>
      </c>
    </row>
    <row r="178" spans="1:1" s="515" customFormat="1" x14ac:dyDescent="0.3">
      <c r="A178" s="515" t="s">
        <v>2125</v>
      </c>
    </row>
    <row r="179" spans="1:1" s="515" customFormat="1" x14ac:dyDescent="0.3">
      <c r="A179" s="515" t="s">
        <v>2126</v>
      </c>
    </row>
    <row r="180" spans="1:1" s="515" customFormat="1" x14ac:dyDescent="0.3">
      <c r="A180" s="515" t="s">
        <v>1434</v>
      </c>
    </row>
    <row r="181" spans="1:1" s="515" customFormat="1" x14ac:dyDescent="0.3">
      <c r="A181" s="515" t="s">
        <v>1471</v>
      </c>
    </row>
    <row r="182" spans="1:1" s="515" customFormat="1" x14ac:dyDescent="0.3">
      <c r="A182" s="515" t="s">
        <v>1472</v>
      </c>
    </row>
    <row r="183" spans="1:1" s="515" customFormat="1" x14ac:dyDescent="0.3">
      <c r="A183" s="515" t="s">
        <v>1473</v>
      </c>
    </row>
    <row r="184" spans="1:1" s="515" customFormat="1" x14ac:dyDescent="0.3">
      <c r="A184" s="515" t="s">
        <v>1435</v>
      </c>
    </row>
    <row r="185" spans="1:1" s="515" customFormat="1" x14ac:dyDescent="0.3">
      <c r="A185" s="515" t="s">
        <v>1474</v>
      </c>
    </row>
    <row r="186" spans="1:1" s="515" customFormat="1" x14ac:dyDescent="0.3">
      <c r="A186" s="515" t="s">
        <v>1475</v>
      </c>
    </row>
    <row r="187" spans="1:1" s="515" customFormat="1" x14ac:dyDescent="0.3">
      <c r="A187" s="515" t="s">
        <v>1476</v>
      </c>
    </row>
    <row r="188" spans="1:1" s="515" customFormat="1" x14ac:dyDescent="0.3">
      <c r="A188" s="515" t="s">
        <v>1477</v>
      </c>
    </row>
    <row r="189" spans="1:1" s="515" customFormat="1" x14ac:dyDescent="0.3">
      <c r="A189" s="515" t="s">
        <v>1478</v>
      </c>
    </row>
    <row r="190" spans="1:1" s="515" customFormat="1" x14ac:dyDescent="0.3">
      <c r="A190" s="515" t="s">
        <v>1479</v>
      </c>
    </row>
    <row r="191" spans="1:1" s="515" customFormat="1" x14ac:dyDescent="0.3">
      <c r="A191" s="515" t="s">
        <v>2127</v>
      </c>
    </row>
    <row r="192" spans="1:1" s="515" customFormat="1" x14ac:dyDescent="0.3">
      <c r="A192" s="515" t="s">
        <v>1480</v>
      </c>
    </row>
    <row r="193" spans="1:1" s="515" customFormat="1" x14ac:dyDescent="0.3">
      <c r="A193" s="515" t="s">
        <v>1481</v>
      </c>
    </row>
    <row r="194" spans="1:1" s="515" customFormat="1" x14ac:dyDescent="0.3">
      <c r="A194" s="515" t="s">
        <v>1482</v>
      </c>
    </row>
    <row r="195" spans="1:1" s="515" customFormat="1" x14ac:dyDescent="0.3">
      <c r="A195" s="515" t="s">
        <v>2128</v>
      </c>
    </row>
    <row r="196" spans="1:1" s="515" customFormat="1" x14ac:dyDescent="0.3">
      <c r="A196" s="515" t="s">
        <v>1483</v>
      </c>
    </row>
    <row r="197" spans="1:1" s="515" customFormat="1" x14ac:dyDescent="0.3">
      <c r="A197" s="515" t="s">
        <v>1436</v>
      </c>
    </row>
    <row r="198" spans="1:1" s="515" customFormat="1" x14ac:dyDescent="0.3">
      <c r="A198" s="515" t="s">
        <v>1484</v>
      </c>
    </row>
    <row r="199" spans="1:1" s="515" customFormat="1" x14ac:dyDescent="0.3">
      <c r="A199" s="515" t="s">
        <v>2129</v>
      </c>
    </row>
    <row r="200" spans="1:1" s="515" customFormat="1" x14ac:dyDescent="0.3">
      <c r="A200" s="515" t="s">
        <v>2130</v>
      </c>
    </row>
    <row r="201" spans="1:1" s="515" customFormat="1" x14ac:dyDescent="0.3">
      <c r="A201" s="515" t="s">
        <v>2131</v>
      </c>
    </row>
    <row r="202" spans="1:1" s="515" customFormat="1" x14ac:dyDescent="0.3">
      <c r="A202" s="515" t="s">
        <v>1437</v>
      </c>
    </row>
    <row r="203" spans="1:1" s="515" customFormat="1" x14ac:dyDescent="0.3">
      <c r="A203" s="515" t="s">
        <v>1485</v>
      </c>
    </row>
    <row r="204" spans="1:1" s="515" customFormat="1" x14ac:dyDescent="0.3">
      <c r="A204" s="515" t="s">
        <v>2132</v>
      </c>
    </row>
    <row r="205" spans="1:1" s="515" customFormat="1" x14ac:dyDescent="0.3">
      <c r="A205" s="515" t="s">
        <v>1486</v>
      </c>
    </row>
    <row r="206" spans="1:1" s="515" customFormat="1" x14ac:dyDescent="0.3">
      <c r="A206" s="515" t="s">
        <v>2133</v>
      </c>
    </row>
    <row r="207" spans="1:1" s="515" customFormat="1" x14ac:dyDescent="0.3">
      <c r="A207" s="515" t="s">
        <v>2134</v>
      </c>
    </row>
    <row r="208" spans="1:1" s="515" customFormat="1" x14ac:dyDescent="0.3">
      <c r="A208" s="515" t="s">
        <v>1487</v>
      </c>
    </row>
    <row r="209" spans="1:1" s="515" customFormat="1" x14ac:dyDescent="0.3">
      <c r="A209" s="515" t="s">
        <v>2135</v>
      </c>
    </row>
    <row r="210" spans="1:1" s="515" customFormat="1" x14ac:dyDescent="0.3">
      <c r="A210" s="515" t="s">
        <v>1488</v>
      </c>
    </row>
    <row r="211" spans="1:1" s="515" customFormat="1" x14ac:dyDescent="0.3">
      <c r="A211" s="515" t="s">
        <v>2136</v>
      </c>
    </row>
    <row r="212" spans="1:1" s="515" customFormat="1" x14ac:dyDescent="0.3">
      <c r="A212" s="515" t="s">
        <v>1438</v>
      </c>
    </row>
    <row r="213" spans="1:1" s="515" customFormat="1" x14ac:dyDescent="0.3">
      <c r="A213" s="515" t="s">
        <v>1489</v>
      </c>
    </row>
    <row r="214" spans="1:1" s="515" customFormat="1" x14ac:dyDescent="0.3">
      <c r="A214" s="515" t="s">
        <v>2137</v>
      </c>
    </row>
    <row r="215" spans="1:1" s="515" customFormat="1" x14ac:dyDescent="0.3">
      <c r="A215" s="515" t="s">
        <v>1490</v>
      </c>
    </row>
    <row r="216" spans="1:1" s="515" customFormat="1" x14ac:dyDescent="0.3">
      <c r="A216" s="515" t="s">
        <v>1491</v>
      </c>
    </row>
    <row r="217" spans="1:1" s="515" customFormat="1" x14ac:dyDescent="0.3">
      <c r="A217" s="515" t="s">
        <v>1492</v>
      </c>
    </row>
    <row r="218" spans="1:1" s="515" customFormat="1" x14ac:dyDescent="0.3">
      <c r="A218" s="515" t="s">
        <v>1493</v>
      </c>
    </row>
    <row r="219" spans="1:1" s="515" customFormat="1" x14ac:dyDescent="0.3">
      <c r="A219" s="515" t="s">
        <v>1494</v>
      </c>
    </row>
    <row r="220" spans="1:1" s="515" customFormat="1" x14ac:dyDescent="0.3">
      <c r="A220" s="515" t="s">
        <v>1495</v>
      </c>
    </row>
    <row r="221" spans="1:1" s="515" customFormat="1" x14ac:dyDescent="0.3">
      <c r="A221" s="515" t="s">
        <v>1496</v>
      </c>
    </row>
    <row r="222" spans="1:1" s="515" customFormat="1" x14ac:dyDescent="0.3">
      <c r="A222" s="515" t="s">
        <v>1497</v>
      </c>
    </row>
    <row r="223" spans="1:1" s="515" customFormat="1" x14ac:dyDescent="0.3">
      <c r="A223" s="515" t="s">
        <v>1498</v>
      </c>
    </row>
    <row r="224" spans="1:1" s="515" customFormat="1" x14ac:dyDescent="0.3">
      <c r="A224" s="515" t="s">
        <v>1499</v>
      </c>
    </row>
    <row r="225" spans="1:1" s="515" customFormat="1" x14ac:dyDescent="0.3">
      <c r="A225" s="515" t="s">
        <v>1500</v>
      </c>
    </row>
    <row r="226" spans="1:1" s="515" customFormat="1" x14ac:dyDescent="0.3">
      <c r="A226" s="515" t="s">
        <v>1501</v>
      </c>
    </row>
    <row r="227" spans="1:1" s="515" customFormat="1" x14ac:dyDescent="0.3">
      <c r="A227" s="515" t="s">
        <v>1502</v>
      </c>
    </row>
    <row r="228" spans="1:1" s="515" customFormat="1" x14ac:dyDescent="0.3">
      <c r="A228" s="515" t="s">
        <v>1503</v>
      </c>
    </row>
    <row r="229" spans="1:1" s="515" customFormat="1" x14ac:dyDescent="0.3">
      <c r="A229" s="515" t="s">
        <v>1504</v>
      </c>
    </row>
    <row r="230" spans="1:1" s="515" customFormat="1" x14ac:dyDescent="0.3">
      <c r="A230" s="515" t="s">
        <v>1505</v>
      </c>
    </row>
    <row r="231" spans="1:1" s="515" customFormat="1" x14ac:dyDescent="0.3">
      <c r="A231" s="515" t="s">
        <v>1506</v>
      </c>
    </row>
    <row r="232" spans="1:1" s="515" customFormat="1" x14ac:dyDescent="0.3">
      <c r="A232" s="515" t="s">
        <v>2138</v>
      </c>
    </row>
    <row r="233" spans="1:1" s="515" customFormat="1" x14ac:dyDescent="0.3">
      <c r="A233" s="515" t="s">
        <v>1507</v>
      </c>
    </row>
    <row r="234" spans="1:1" s="515" customFormat="1" x14ac:dyDescent="0.3">
      <c r="A234" s="515" t="s">
        <v>1508</v>
      </c>
    </row>
    <row r="235" spans="1:1" s="515" customFormat="1" x14ac:dyDescent="0.3">
      <c r="A235" s="515" t="s">
        <v>2139</v>
      </c>
    </row>
    <row r="236" spans="1:1" s="515" customFormat="1" x14ac:dyDescent="0.3">
      <c r="A236" s="515" t="s">
        <v>2140</v>
      </c>
    </row>
    <row r="237" spans="1:1" s="515" customFormat="1" x14ac:dyDescent="0.3">
      <c r="A237" s="515" t="s">
        <v>1509</v>
      </c>
    </row>
    <row r="238" spans="1:1" s="515" customFormat="1" x14ac:dyDescent="0.3">
      <c r="A238" s="515" t="s">
        <v>1510</v>
      </c>
    </row>
    <row r="239" spans="1:1" s="515" customFormat="1" x14ac:dyDescent="0.3">
      <c r="A239" s="515" t="s">
        <v>1511</v>
      </c>
    </row>
    <row r="240" spans="1:1" s="515" customFormat="1" x14ac:dyDescent="0.3">
      <c r="A240" s="515" t="s">
        <v>1512</v>
      </c>
    </row>
    <row r="241" spans="1:1" s="515" customFormat="1" x14ac:dyDescent="0.3">
      <c r="A241" s="515" t="s">
        <v>2141</v>
      </c>
    </row>
    <row r="242" spans="1:1" s="515" customFormat="1" x14ac:dyDescent="0.3">
      <c r="A242" s="515" t="s">
        <v>1513</v>
      </c>
    </row>
    <row r="243" spans="1:1" s="515" customFormat="1" x14ac:dyDescent="0.3">
      <c r="A243" s="515" t="s">
        <v>1439</v>
      </c>
    </row>
    <row r="244" spans="1:1" s="515" customFormat="1" x14ac:dyDescent="0.3">
      <c r="A244" s="515" t="s">
        <v>1514</v>
      </c>
    </row>
    <row r="245" spans="1:1" s="515" customFormat="1" x14ac:dyDescent="0.3">
      <c r="A245" s="515" t="s">
        <v>2142</v>
      </c>
    </row>
    <row r="246" spans="1:1" s="515" customFormat="1" x14ac:dyDescent="0.3">
      <c r="A246" s="515" t="s">
        <v>2143</v>
      </c>
    </row>
    <row r="247" spans="1:1" s="515" customFormat="1" x14ac:dyDescent="0.3">
      <c r="A247" s="515" t="s">
        <v>1515</v>
      </c>
    </row>
    <row r="248" spans="1:1" s="515" customFormat="1" x14ac:dyDescent="0.3">
      <c r="A248" s="515" t="s">
        <v>2144</v>
      </c>
    </row>
    <row r="249" spans="1:1" s="515" customFormat="1" x14ac:dyDescent="0.3">
      <c r="A249" s="515" t="s">
        <v>1516</v>
      </c>
    </row>
    <row r="250" spans="1:1" s="515" customFormat="1" x14ac:dyDescent="0.3">
      <c r="A250" s="515" t="s">
        <v>1517</v>
      </c>
    </row>
    <row r="251" spans="1:1" s="515" customFormat="1" x14ac:dyDescent="0.3">
      <c r="A251" s="515" t="s">
        <v>1518</v>
      </c>
    </row>
    <row r="252" spans="1:1" s="515" customFormat="1" x14ac:dyDescent="0.3">
      <c r="A252" s="515" t="s">
        <v>1519</v>
      </c>
    </row>
    <row r="253" spans="1:1" s="515" customFormat="1" x14ac:dyDescent="0.3">
      <c r="A253" s="515" t="s">
        <v>1440</v>
      </c>
    </row>
    <row r="254" spans="1:1" s="515" customFormat="1" x14ac:dyDescent="0.3">
      <c r="A254" s="515" t="s">
        <v>1441</v>
      </c>
    </row>
    <row r="255" spans="1:1" s="515" customFormat="1" x14ac:dyDescent="0.3">
      <c r="A255" s="515" t="s">
        <v>1520</v>
      </c>
    </row>
    <row r="256" spans="1:1" s="515" customFormat="1" x14ac:dyDescent="0.3">
      <c r="A256" s="515" t="s">
        <v>2145</v>
      </c>
    </row>
    <row r="257" spans="1:1" s="515" customFormat="1" x14ac:dyDescent="0.3">
      <c r="A257" s="515" t="s">
        <v>1521</v>
      </c>
    </row>
    <row r="258" spans="1:1" s="515" customFormat="1" x14ac:dyDescent="0.3">
      <c r="A258" s="515" t="s">
        <v>1522</v>
      </c>
    </row>
    <row r="259" spans="1:1" s="515" customFormat="1" x14ac:dyDescent="0.3">
      <c r="A259" s="515" t="s">
        <v>1523</v>
      </c>
    </row>
    <row r="260" spans="1:1" s="515" customFormat="1" x14ac:dyDescent="0.3">
      <c r="A260" s="515" t="s">
        <v>1524</v>
      </c>
    </row>
    <row r="261" spans="1:1" s="515" customFormat="1" x14ac:dyDescent="0.3">
      <c r="A261" s="515" t="s">
        <v>1525</v>
      </c>
    </row>
    <row r="262" spans="1:1" s="515" customFormat="1" x14ac:dyDescent="0.3">
      <c r="A262" s="515" t="s">
        <v>1526</v>
      </c>
    </row>
    <row r="263" spans="1:1" s="515" customFormat="1" x14ac:dyDescent="0.3">
      <c r="A263" s="515" t="s">
        <v>1527</v>
      </c>
    </row>
    <row r="264" spans="1:1" s="515" customFormat="1" x14ac:dyDescent="0.3">
      <c r="A264" s="515" t="s">
        <v>1528</v>
      </c>
    </row>
    <row r="265" spans="1:1" x14ac:dyDescent="0.3">
      <c r="A265" s="3" t="s">
        <v>2146</v>
      </c>
    </row>
    <row r="266" spans="1:1" x14ac:dyDescent="0.3">
      <c r="A266" s="3" t="s">
        <v>1529</v>
      </c>
    </row>
    <row r="267" spans="1:1" x14ac:dyDescent="0.3">
      <c r="A267" s="3" t="s">
        <v>1530</v>
      </c>
    </row>
    <row r="268" spans="1:1" x14ac:dyDescent="0.3">
      <c r="A268" s="3" t="s">
        <v>1531</v>
      </c>
    </row>
    <row r="269" spans="1:1" x14ac:dyDescent="0.3">
      <c r="A269" s="3" t="s">
        <v>1532</v>
      </c>
    </row>
    <row r="270" spans="1:1" x14ac:dyDescent="0.3">
      <c r="A270" s="3" t="s">
        <v>1442</v>
      </c>
    </row>
    <row r="271" spans="1:1" x14ac:dyDescent="0.3">
      <c r="A271" s="3" t="s">
        <v>1533</v>
      </c>
    </row>
    <row r="272" spans="1:1" x14ac:dyDescent="0.3">
      <c r="A272" s="3" t="s">
        <v>1534</v>
      </c>
    </row>
    <row r="273" spans="1:1" x14ac:dyDescent="0.3">
      <c r="A273" s="3" t="s">
        <v>1535</v>
      </c>
    </row>
    <row r="274" spans="1:1" x14ac:dyDescent="0.3">
      <c r="A274" s="3" t="s">
        <v>1536</v>
      </c>
    </row>
    <row r="275" spans="1:1" x14ac:dyDescent="0.3">
      <c r="A275" s="3" t="s">
        <v>1537</v>
      </c>
    </row>
    <row r="276" spans="1:1" x14ac:dyDescent="0.3">
      <c r="A276" s="3" t="s">
        <v>1443</v>
      </c>
    </row>
    <row r="277" spans="1:1" x14ac:dyDescent="0.3">
      <c r="A277" s="3" t="s">
        <v>1538</v>
      </c>
    </row>
    <row r="278" spans="1:1" x14ac:dyDescent="0.3">
      <c r="A278" s="3" t="s">
        <v>1539</v>
      </c>
    </row>
    <row r="279" spans="1:1" x14ac:dyDescent="0.3">
      <c r="A279" s="3" t="s">
        <v>1540</v>
      </c>
    </row>
    <row r="280" spans="1:1" x14ac:dyDescent="0.3">
      <c r="A280" s="3" t="s">
        <v>1541</v>
      </c>
    </row>
    <row r="281" spans="1:1" x14ac:dyDescent="0.3">
      <c r="A281" s="3" t="s">
        <v>1542</v>
      </c>
    </row>
    <row r="282" spans="1:1" x14ac:dyDescent="0.3">
      <c r="A282" s="3" t="s">
        <v>2147</v>
      </c>
    </row>
    <row r="283" spans="1:1" x14ac:dyDescent="0.3">
      <c r="A283" s="3" t="s">
        <v>827</v>
      </c>
    </row>
    <row r="284" spans="1:1" x14ac:dyDescent="0.3">
      <c r="A284" s="3" t="s">
        <v>1543</v>
      </c>
    </row>
    <row r="285" spans="1:1" x14ac:dyDescent="0.3">
      <c r="A285" s="3" t="s">
        <v>1544</v>
      </c>
    </row>
    <row r="286" spans="1:1" x14ac:dyDescent="0.3">
      <c r="A286" s="3" t="s">
        <v>1545</v>
      </c>
    </row>
    <row r="287" spans="1:1" x14ac:dyDescent="0.3">
      <c r="A287" s="3" t="s">
        <v>1546</v>
      </c>
    </row>
    <row r="288" spans="1:1" x14ac:dyDescent="0.3">
      <c r="A288" s="3" t="s">
        <v>1547</v>
      </c>
    </row>
    <row r="289" spans="1:1" x14ac:dyDescent="0.3">
      <c r="A289" s="3" t="s">
        <v>1548</v>
      </c>
    </row>
    <row r="290" spans="1:1" x14ac:dyDescent="0.3">
      <c r="A290" s="3" t="s">
        <v>2148</v>
      </c>
    </row>
    <row r="291" spans="1:1" x14ac:dyDescent="0.3">
      <c r="A291" s="3" t="s">
        <v>2149</v>
      </c>
    </row>
    <row r="292" spans="1:1" x14ac:dyDescent="0.3">
      <c r="A292" s="3" t="s">
        <v>1549</v>
      </c>
    </row>
    <row r="293" spans="1:1" x14ac:dyDescent="0.3">
      <c r="A293" s="3" t="s">
        <v>1550</v>
      </c>
    </row>
    <row r="294" spans="1:1" x14ac:dyDescent="0.3">
      <c r="A294" s="3" t="s">
        <v>1444</v>
      </c>
    </row>
    <row r="295" spans="1:1" x14ac:dyDescent="0.3">
      <c r="A295" s="3" t="s">
        <v>1551</v>
      </c>
    </row>
    <row r="296" spans="1:1" x14ac:dyDescent="0.3">
      <c r="A296" s="3" t="s">
        <v>1445</v>
      </c>
    </row>
    <row r="297" spans="1:1" x14ac:dyDescent="0.3">
      <c r="A297" s="3" t="s">
        <v>1552</v>
      </c>
    </row>
    <row r="298" spans="1:1" x14ac:dyDescent="0.3">
      <c r="A298" s="3" t="s">
        <v>1553</v>
      </c>
    </row>
    <row r="299" spans="1:1" x14ac:dyDescent="0.3">
      <c r="A299" s="3" t="s">
        <v>2150</v>
      </c>
    </row>
    <row r="300" spans="1:1" x14ac:dyDescent="0.3">
      <c r="A300" s="3" t="s">
        <v>1554</v>
      </c>
    </row>
    <row r="301" spans="1:1" x14ac:dyDescent="0.3">
      <c r="A301" s="3" t="s">
        <v>2151</v>
      </c>
    </row>
    <row r="302" spans="1:1" x14ac:dyDescent="0.3">
      <c r="A302" s="3" t="s">
        <v>1555</v>
      </c>
    </row>
    <row r="303" spans="1:1" x14ac:dyDescent="0.3">
      <c r="A303" s="3" t="s">
        <v>1556</v>
      </c>
    </row>
    <row r="304" spans="1:1" x14ac:dyDescent="0.3">
      <c r="A304" s="3" t="s">
        <v>1557</v>
      </c>
    </row>
    <row r="305" spans="1:1" x14ac:dyDescent="0.3">
      <c r="A305" s="3" t="s">
        <v>1446</v>
      </c>
    </row>
    <row r="306" spans="1:1" x14ac:dyDescent="0.3">
      <c r="A306" s="3" t="s">
        <v>1558</v>
      </c>
    </row>
    <row r="307" spans="1:1" x14ac:dyDescent="0.3">
      <c r="A307" s="3" t="s">
        <v>1559</v>
      </c>
    </row>
    <row r="308" spans="1:1" x14ac:dyDescent="0.3">
      <c r="A308" s="3" t="s">
        <v>1560</v>
      </c>
    </row>
    <row r="309" spans="1:1" x14ac:dyDescent="0.3">
      <c r="A309" s="3" t="s">
        <v>1561</v>
      </c>
    </row>
    <row r="310" spans="1:1" x14ac:dyDescent="0.3">
      <c r="A310" s="3" t="s">
        <v>1562</v>
      </c>
    </row>
    <row r="311" spans="1:1" x14ac:dyDescent="0.3">
      <c r="A311" s="3" t="s">
        <v>1563</v>
      </c>
    </row>
    <row r="312" spans="1:1" x14ac:dyDescent="0.3">
      <c r="A312" s="3" t="s">
        <v>1447</v>
      </c>
    </row>
    <row r="313" spans="1:1" x14ac:dyDescent="0.3">
      <c r="A313" s="3" t="s">
        <v>1564</v>
      </c>
    </row>
  </sheetData>
  <hyperlinks>
    <hyperlink ref="B3:B9" location="'K3.1 Sociálne poistenie'!A1" display="Tabuľka 3.1 Počet prípadov a priemerná výška nemocenských dávok v roku 2025"/>
    <hyperlink ref="B10:B19" location="'K3.2 Dôchodkové sporenie'!A1" display="Tabuľka 3.6 Rozdelenie majetku v dôchodkových fondoch k 31.12.2024 (v mil. eur)"/>
    <hyperlink ref="B20:B24" location="'K3.3 Štátna sociálna podpora'!A1" display="Tabuľka 3.15 Prídavok na dieťa"/>
    <hyperlink ref="B25" location="'K3.3.8 Náhradné výživné'!A1" display="Graf 3.4 Vývoj počtu poberateľov (detí) náhradného výživného v rokoch 2023 a 2024"/>
    <hyperlink ref="B26:B38" location="'K3.4 Sociálna pomoc'!A1" display="Sumy pomoci v hmotnej núdzi platné v roku 2025"/>
    <hyperlink ref="B103" location="'Príloha ku kapitole 3 - 1.časť'!B445" display="Graf 4 Regionálne rozdelenie osôb v systéme pomoci v hmotnej núdzi, podiel osôb v systéme na celkovom počte obyvateľov ku koncu roka 2026"/>
    <hyperlink ref="B102" location="'Príloha ku kapitole 3 - 1.časť'!B424" display="Graf 3 Regionálne rozdelenie poberateľov príspevku na starostlivosť o dieťa - priemerný mesačný počet poberateľov v roku 2024"/>
    <hyperlink ref="B100:B101" location="'Príloha ku kapitole 3 - 1.časť'!A1" display="Tabuľka 11 Zhodnotenie dôchodkových fondov v správe DSS za rok 2024 "/>
    <hyperlink ref="B88:B103" location="'Príloha ku kapitole 3 - 1.časť'!A1" display="Tabuľka 1 Výdavky základného fondu nemocenského poistenia (ZFNP) a nemocenské dávky v roku 2024"/>
    <hyperlink ref="B139" location="'Príloha ku kapitole 3 - 6.časť'!A1" display="Tabuľka 48 Čerpanie výdavkov kapitoly 22 – MPSVR SR podľa programového rozpočtovania"/>
    <hyperlink ref="B134:B138" location="'Príloha ku kapitole 3 - 4.časť'!A1" display="Tabuľka 43 Hrubé výdavky na sociálnu ochranu, 2022 "/>
    <hyperlink ref="B81:B82" location="'K3.4.10 ESSPROS príjmy'!A1" display="Graf 3.42 Štruktúra príjmov na sociálnu ochranu v EU27 v roku 2022"/>
    <hyperlink ref="B83:B85" location="'K3.4.10 ESSPROS výdavky'!A1" display="Graf 3.44 Hrubé výdavky na sociálnu ochranu v PPS na obyvateľa a v % HDP, 2022"/>
    <hyperlink ref="B86" location="'K3.4.10 ESSPROS testované dávky'!A1" display="Graf 3.47 Testované dávky sociálnej ochrany (% zo všetkých sociálnych dávok), 2022"/>
    <hyperlink ref="B87" location="'K3.5 Európske fondy'!A1" display="Tabuľka 3.35 Alokácia priorít v Programe Slovensko 2021 – 2027 - cieľ politiky 4 - Sociálnejšia a inkluzívnejšia Európa vykonávajúca Európsky pilier sociálnych práv a Fond na spravodlivú transformáciu (uvedené sú iba pridelené prostriedky SO MPSVR SR)"/>
    <hyperlink ref="B40:B43" location="'K3.4.3 Sociálpráv.ochrana detí'!A1" display="Tabuľka 3.19 Počet detí, pre ktoré sa vykonávala v rokoch 2023 a 2024 sociálna kuratela"/>
    <hyperlink ref="B44:B56" location="'K3.4.6 ŤZP a kompenzácie'!A1" display="Tabuľka 3.23 Maximálne výšky jednorazových peňažných príspevkov na kompenzáciu"/>
    <hyperlink ref="B56" location="'K3.4.6 ŤZP a kompenzácie'!B186" display="Tabuľka 3.30 Čerpanie peňažného príspevku na opatrovanie v rokoch 2023 a 2024 v hlbšej štruktúre"/>
    <hyperlink ref="B57:B77" location="'K3.4.7 Sociálne služby'!A1" display="Graf 3.21 Poskytované sociálne služby podľa typu poskytovateľa"/>
    <hyperlink ref="B67" location="'K3.4.7 Sociálne služby'!B202" display="Graf 3.31 Pomer príjmov OPIO zariadení"/>
    <hyperlink ref="B71" location="'K3.4.7 Sociálne služby'!B283" display="Tabuľka 3.31 Pohľadávky"/>
    <hyperlink ref="B77" location="'K3.4.7 Sociálne služby'!B380" display="Graf 3.40 Výdavky opatrovateľskej služby v eurách"/>
    <hyperlink ref="B62" location="'K3.4.7 Sociálne služby'!B106" display="Graf 3.26 Veková štruktúra prijímateľov sociálnej služby v OPIO zariadeniach"/>
    <hyperlink ref="B79:B80" location="'K3.4.8 Inšpecia v SoS a dotácie'!A1" display="Tabuľka 3.32 Dozory členené podľa druhu sociálnej služby"/>
    <hyperlink ref="B90" location="'Príloha ku kapitole 3 - 1.časť'!B113" display="Tabuľka 3 Počet poberateľov dôchodku a výška sólo dôchodkovej dávky podľa pohlavia"/>
    <hyperlink ref="B93" location="'Príloha ku kapitole 3 - 1.časť'!B184" display="Tabuľka 6 Základný fond úrazového poistenia (ZFÚP) v roku 2024 – dávka podľa druhu, počet prípadov zúčtovaných dávok a priemerná mesačná výška dávky v tis. €"/>
    <hyperlink ref="B96" location="'Príloha ku kapitole 3 - 1.časť'!B307" display="Tabuľka 9 Vyplatené dávky v nezamestnanosti, počet prípadov a priemerná výška dávky v roku 2024"/>
    <hyperlink ref="B98" location="'Príloha ku kapitole 3 - 1.časť'!B343" display="Graf 1 Rozdelenie sporiteľov v II. pilieri podľa veku k 31. 12. 2024"/>
    <hyperlink ref="B101" location="'Príloha ku kapitole 3 - 1.časť'!B380" display="Tabuľka 12 Zhodnotenie príspevkových doplnkových dôchodkových fondov v správe DDS za rok 2024"/>
    <hyperlink ref="B104:B112" location="'Príloha ku kapitole 3 - 2.časť'!A1" display="Tabuľka 13 Počet poberateľov a čerpanie finančných prostriedkov na resocializačný príspevok v rokoch 2024 a 2025"/>
    <hyperlink ref="B113:B133" location="'Príloha ku kapitole 3 - 3.časť'!A1" display="Tabuľka 22 Počet registrovaných poskytovateľov sociálnych služieb"/>
    <hyperlink ref="B121" location="'Príloha ku kapitole 3 - 3.časť'!B130" display="Tabuľka 30 Zamestnanci v OPIO zariadeniach"/>
    <hyperlink ref="B127" location="'Príloha ku kapitole 3 - 3.časť'!B241" display="Tabuľka 36 Príjmy opatrovateľskej služby"/>
    <hyperlink ref="B133" location="'Príloha ku kapitole 3 - 3.časť'!B343" display="Tabuľka 42 Samostatne vykonávané činnosti"/>
    <hyperlink ref="B10:B19" location="'K3.2 Dôchodkové sporenie'!A1" display="Tabuľka 3.6 Rozdelenie majetku v dôchodkových fondoch k 31.12.2025 (v mil. eur)"/>
    <hyperlink ref="B39:B43" location="'K3.4.3 Sociálpráv.ochrana detí'!A1" display="Tabuľka 3.20 Počet detí, pre ktoré sa vykonávala v rokoch 2024 a 2025 sociálna kuratela"/>
    <hyperlink ref="B78" location="'K3.4.7 Sociálne služby'!B401" display="Graf 3.41 Vývoj kapacít pobytových sociálnych služieb KI"/>
    <hyperlink ref="B112:B132" location="'Príloha ku kapitole 3 - 3.časť'!B241" display="Tabuľka 21 Počet registrovaných poskytovateľov sociálnych služieb"/>
    <hyperlink ref="B133:B137" location="'Príloha ku kapitole 3 - 4.časť'!B343" display="Tabuľka 42 Hrubé výdavky na sociálnu ochranu, 2023"/>
    <hyperlink ref="B138" location="'Príloha ku kapitole 3 - 5.časť'!A1" display="Tabuľka 47 Vyhlásené výzvy za rok 2025 (Program Slovensko v gescii SO MPSVR SR)"/>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C8D4"/>
  </sheetPr>
  <dimension ref="A2:L133"/>
  <sheetViews>
    <sheetView zoomScaleNormal="100" zoomScaleSheetLayoutView="100" workbookViewId="0"/>
  </sheetViews>
  <sheetFormatPr defaultColWidth="9.1796875" defaultRowHeight="14" x14ac:dyDescent="0.3"/>
  <cols>
    <col min="1" max="1" width="26.7265625" style="3" customWidth="1"/>
    <col min="2" max="3" width="30.54296875" style="3" customWidth="1"/>
    <col min="4" max="4" width="18.54296875" style="3" customWidth="1"/>
    <col min="5" max="5" width="15.1796875" style="3" bestFit="1" customWidth="1"/>
    <col min="6" max="6" width="12" style="3" customWidth="1"/>
    <col min="7" max="7" width="16.7265625" style="3" customWidth="1"/>
    <col min="8" max="8" width="8.81640625" style="3" customWidth="1"/>
    <col min="9" max="9" width="13.54296875" style="3" customWidth="1"/>
    <col min="10" max="10" width="15.1796875" style="3" bestFit="1" customWidth="1"/>
    <col min="11" max="11" width="13" style="3" customWidth="1"/>
    <col min="12" max="12" width="9.1796875" style="3"/>
    <col min="13" max="13" width="11" style="3" customWidth="1"/>
    <col min="14" max="15" width="9.1796875" style="3"/>
    <col min="16" max="16" width="13.1796875" style="3" customWidth="1"/>
    <col min="17" max="29" width="9.1796875" style="3"/>
    <col min="30" max="30" width="23.26953125" style="3" bestFit="1" customWidth="1"/>
    <col min="31" max="31" width="12.26953125" style="3" bestFit="1" customWidth="1"/>
    <col min="32" max="32" width="13.54296875" style="3" bestFit="1" customWidth="1"/>
    <col min="33" max="33" width="15.1796875" style="3" bestFit="1" customWidth="1"/>
    <col min="34" max="34" width="13.453125" style="3" bestFit="1" customWidth="1"/>
    <col min="35" max="16384" width="9.1796875" style="3"/>
  </cols>
  <sheetData>
    <row r="2" spans="1:7" ht="14.5" thickBot="1" x14ac:dyDescent="0.35">
      <c r="A2" s="9" t="s">
        <v>1912</v>
      </c>
    </row>
    <row r="3" spans="1:7" ht="14.15" customHeight="1" x14ac:dyDescent="0.3">
      <c r="A3" s="806" t="s">
        <v>1</v>
      </c>
      <c r="B3" s="806" t="s">
        <v>1913</v>
      </c>
      <c r="C3" s="806" t="s">
        <v>1810</v>
      </c>
      <c r="D3" s="806" t="s">
        <v>1914</v>
      </c>
      <c r="E3" s="806" t="s">
        <v>1565</v>
      </c>
      <c r="F3" s="712" t="s">
        <v>2</v>
      </c>
    </row>
    <row r="4" spans="1:7" ht="14.5" thickBot="1" x14ac:dyDescent="0.35">
      <c r="A4" s="807"/>
      <c r="B4" s="807"/>
      <c r="C4" s="807"/>
      <c r="D4" s="807"/>
      <c r="E4" s="807"/>
      <c r="F4" s="713" t="s">
        <v>1915</v>
      </c>
    </row>
    <row r="5" spans="1:7" ht="14.5" thickBot="1" x14ac:dyDescent="0.35">
      <c r="A5" s="314" t="s">
        <v>3</v>
      </c>
      <c r="B5" s="131">
        <v>1374810</v>
      </c>
      <c r="C5" s="729">
        <v>0.91398692984263952</v>
      </c>
      <c r="D5" s="730">
        <v>454.86</v>
      </c>
      <c r="E5" s="50">
        <v>424.1</v>
      </c>
      <c r="F5" s="729">
        <v>1.0725300636642301</v>
      </c>
      <c r="G5" s="8"/>
    </row>
    <row r="6" spans="1:7" ht="14.5" thickBot="1" x14ac:dyDescent="0.35">
      <c r="A6" s="314" t="s">
        <v>4</v>
      </c>
      <c r="B6" s="131">
        <v>216789</v>
      </c>
      <c r="C6" s="729">
        <v>1.0262784158153362</v>
      </c>
      <c r="D6" s="730">
        <v>190.68592899086201</v>
      </c>
      <c r="E6" s="50">
        <v>174.8</v>
      </c>
      <c r="F6" s="729">
        <v>1.090880600634222</v>
      </c>
      <c r="G6" s="8"/>
    </row>
    <row r="7" spans="1:7" ht="14.5" thickBot="1" x14ac:dyDescent="0.35">
      <c r="A7" s="497" t="s">
        <v>997</v>
      </c>
      <c r="B7" s="131">
        <v>10937</v>
      </c>
      <c r="C7" s="729">
        <v>1.2434060936789451</v>
      </c>
      <c r="D7" s="50">
        <v>523.53</v>
      </c>
      <c r="E7" s="50">
        <v>490.2</v>
      </c>
      <c r="F7" s="729">
        <v>1.0679926560587516</v>
      </c>
      <c r="G7" s="8"/>
    </row>
    <row r="8" spans="1:7" ht="14.5" thickBot="1" x14ac:dyDescent="0.35">
      <c r="A8" s="497" t="s">
        <v>1566</v>
      </c>
      <c r="B8" s="131">
        <v>309445</v>
      </c>
      <c r="C8" s="729">
        <v>0.92030989769212468</v>
      </c>
      <c r="D8" s="582">
        <v>1112.98</v>
      </c>
      <c r="E8" s="50">
        <v>1024.8</v>
      </c>
      <c r="F8" s="729">
        <v>1.0860460577673694</v>
      </c>
      <c r="G8" s="8"/>
    </row>
    <row r="9" spans="1:7" ht="14.5" thickBot="1" x14ac:dyDescent="0.35">
      <c r="A9" s="497" t="s">
        <v>1567</v>
      </c>
      <c r="B9" s="131">
        <v>19718</v>
      </c>
      <c r="C9" s="729">
        <v>0.94200267532963888</v>
      </c>
      <c r="D9" s="50">
        <v>450.49</v>
      </c>
      <c r="E9" s="50">
        <v>425.1</v>
      </c>
      <c r="F9" s="729">
        <v>1.0597271230298753</v>
      </c>
      <c r="G9" s="8"/>
    </row>
    <row r="10" spans="1:7" ht="14.5" thickBot="1" x14ac:dyDescent="0.35">
      <c r="A10" s="497" t="s">
        <v>998</v>
      </c>
      <c r="B10" s="131">
        <v>182147</v>
      </c>
      <c r="C10" s="729">
        <v>0.92204853553096489</v>
      </c>
      <c r="D10" s="50">
        <v>254.14</v>
      </c>
      <c r="E10" s="50">
        <v>234.7</v>
      </c>
      <c r="F10" s="729">
        <v>1.0828291435875586</v>
      </c>
      <c r="G10" s="8"/>
    </row>
    <row r="11" spans="1:7" x14ac:dyDescent="0.3">
      <c r="A11" s="5" t="s">
        <v>7</v>
      </c>
    </row>
    <row r="13" spans="1:7" ht="14.5" thickBot="1" x14ac:dyDescent="0.35">
      <c r="A13" s="17" t="s">
        <v>1916</v>
      </c>
    </row>
    <row r="14" spans="1:7" ht="15" thickBot="1" x14ac:dyDescent="0.4">
      <c r="A14" s="37" t="s">
        <v>8</v>
      </c>
      <c r="B14" s="825" t="s">
        <v>9</v>
      </c>
      <c r="C14" s="826"/>
      <c r="D14" s="827"/>
      <c r="E14" s="814" t="s">
        <v>10</v>
      </c>
      <c r="F14" s="817"/>
    </row>
    <row r="15" spans="1:7" ht="14.5" thickBot="1" x14ac:dyDescent="0.35">
      <c r="A15" s="312"/>
      <c r="B15" s="498">
        <v>45657</v>
      </c>
      <c r="C15" s="828">
        <v>46022</v>
      </c>
      <c r="D15" s="829"/>
      <c r="E15" s="498">
        <v>45657</v>
      </c>
      <c r="F15" s="498">
        <v>46022</v>
      </c>
    </row>
    <row r="16" spans="1:7" ht="15" thickBot="1" x14ac:dyDescent="0.35">
      <c r="A16" s="312" t="s">
        <v>1247</v>
      </c>
      <c r="B16" s="129">
        <v>1134690</v>
      </c>
      <c r="C16" s="816">
        <v>1144849</v>
      </c>
      <c r="D16" s="817"/>
      <c r="E16" s="49">
        <v>683.1</v>
      </c>
      <c r="F16" s="731">
        <v>703.29</v>
      </c>
    </row>
    <row r="17" spans="1:7" ht="15" thickBot="1" x14ac:dyDescent="0.35">
      <c r="A17" s="312" t="s">
        <v>1248</v>
      </c>
      <c r="B17" s="129">
        <v>39055</v>
      </c>
      <c r="C17" s="816">
        <v>30619</v>
      </c>
      <c r="D17" s="817"/>
      <c r="E17" s="49">
        <v>733.2</v>
      </c>
      <c r="F17" s="731">
        <v>724.2</v>
      </c>
    </row>
    <row r="18" spans="1:7" ht="15" thickBot="1" x14ac:dyDescent="0.35">
      <c r="A18" s="312" t="s">
        <v>1249</v>
      </c>
      <c r="B18" s="129">
        <v>217975</v>
      </c>
      <c r="C18" s="816">
        <v>218372</v>
      </c>
      <c r="D18" s="817"/>
      <c r="E18" s="49">
        <v>399.8</v>
      </c>
      <c r="F18" s="731">
        <v>412.16</v>
      </c>
    </row>
    <row r="19" spans="1:7" ht="15" thickBot="1" x14ac:dyDescent="0.35">
      <c r="A19" s="312" t="s">
        <v>1250</v>
      </c>
      <c r="B19" s="129">
        <v>289000</v>
      </c>
      <c r="C19" s="816">
        <v>288329</v>
      </c>
      <c r="D19" s="817"/>
      <c r="E19" s="49">
        <v>375.6</v>
      </c>
      <c r="F19" s="731">
        <v>385.5</v>
      </c>
      <c r="G19" s="12"/>
    </row>
    <row r="20" spans="1:7" ht="15" thickBot="1" x14ac:dyDescent="0.4">
      <c r="A20" s="312" t="s">
        <v>1251</v>
      </c>
      <c r="B20" s="129">
        <v>54352</v>
      </c>
      <c r="C20" s="818">
        <v>55183</v>
      </c>
      <c r="D20" s="819"/>
      <c r="E20" s="49">
        <v>311.8</v>
      </c>
      <c r="F20" s="731">
        <v>323.02</v>
      </c>
      <c r="G20" s="12"/>
    </row>
    <row r="21" spans="1:7" ht="15" thickBot="1" x14ac:dyDescent="0.35">
      <c r="A21" s="325" t="s">
        <v>11</v>
      </c>
      <c r="B21" s="129">
        <v>20023</v>
      </c>
      <c r="C21" s="816">
        <v>20246</v>
      </c>
      <c r="D21" s="817"/>
      <c r="E21" s="49">
        <v>207.6</v>
      </c>
      <c r="F21" s="731">
        <v>215.14</v>
      </c>
    </row>
    <row r="22" spans="1:7" ht="15" thickBot="1" x14ac:dyDescent="0.35">
      <c r="A22" s="499" t="s">
        <v>12</v>
      </c>
      <c r="B22" s="130">
        <v>1755095</v>
      </c>
      <c r="C22" s="820">
        <v>1757598</v>
      </c>
      <c r="D22" s="821"/>
      <c r="E22" s="92" t="s">
        <v>13</v>
      </c>
      <c r="F22" s="92" t="s">
        <v>13</v>
      </c>
    </row>
    <row r="23" spans="1:7" ht="14.5" thickBot="1" x14ac:dyDescent="0.35">
      <c r="A23" s="325" t="s">
        <v>14</v>
      </c>
      <c r="B23" s="129">
        <v>38549</v>
      </c>
      <c r="C23" s="816">
        <v>41094</v>
      </c>
      <c r="D23" s="822"/>
      <c r="E23" s="49" t="s">
        <v>13</v>
      </c>
      <c r="F23" s="49" t="s">
        <v>13</v>
      </c>
      <c r="G23" s="12"/>
    </row>
    <row r="24" spans="1:7" x14ac:dyDescent="0.3">
      <c r="A24" s="5" t="s">
        <v>7</v>
      </c>
      <c r="D24" s="12"/>
    </row>
    <row r="26" spans="1:7" ht="14.5" thickBot="1" x14ac:dyDescent="0.35">
      <c r="A26" s="9" t="s">
        <v>1917</v>
      </c>
    </row>
    <row r="27" spans="1:7" ht="14.5" thickBot="1" x14ac:dyDescent="0.35">
      <c r="A27" s="812" t="s">
        <v>15</v>
      </c>
      <c r="B27" s="814" t="s">
        <v>828</v>
      </c>
      <c r="C27" s="815"/>
    </row>
    <row r="28" spans="1:7" ht="14.5" thickBot="1" x14ac:dyDescent="0.35">
      <c r="A28" s="813"/>
      <c r="B28" s="40" t="s">
        <v>1568</v>
      </c>
      <c r="C28" s="40" t="s">
        <v>1809</v>
      </c>
    </row>
    <row r="29" spans="1:7" ht="28.5" thickBot="1" x14ac:dyDescent="0.35">
      <c r="A29" s="312" t="s">
        <v>1569</v>
      </c>
      <c r="B29" s="49">
        <v>732.3</v>
      </c>
      <c r="C29" s="49">
        <v>754.3</v>
      </c>
    </row>
    <row r="30" spans="1:7" ht="28.5" thickBot="1" x14ac:dyDescent="0.35">
      <c r="A30" s="312" t="s">
        <v>1570</v>
      </c>
      <c r="B30" s="49">
        <v>862.2</v>
      </c>
      <c r="C30" s="49">
        <v>887.3</v>
      </c>
    </row>
    <row r="31" spans="1:7" ht="28.5" thickBot="1" x14ac:dyDescent="0.35">
      <c r="A31" s="312" t="s">
        <v>1571</v>
      </c>
      <c r="B31" s="49">
        <v>835.8</v>
      </c>
      <c r="C31" s="49">
        <v>839.7</v>
      </c>
    </row>
    <row r="32" spans="1:7" ht="28.5" thickBot="1" x14ac:dyDescent="0.35">
      <c r="A32" s="312" t="s">
        <v>1572</v>
      </c>
      <c r="B32" s="49">
        <v>959.8</v>
      </c>
      <c r="C32" s="49">
        <v>949.7</v>
      </c>
    </row>
    <row r="33" spans="1:12" ht="28.5" thickBot="1" x14ac:dyDescent="0.35">
      <c r="A33" s="312" t="s">
        <v>1573</v>
      </c>
      <c r="B33" s="49">
        <v>587.20000000000005</v>
      </c>
      <c r="C33" s="49">
        <v>601.70000000000005</v>
      </c>
    </row>
    <row r="34" spans="1:12" ht="28.5" thickBot="1" x14ac:dyDescent="0.35">
      <c r="A34" s="312" t="s">
        <v>1574</v>
      </c>
      <c r="B34" s="49">
        <v>594.9</v>
      </c>
      <c r="C34" s="49">
        <v>617.79999999999995</v>
      </c>
    </row>
    <row r="35" spans="1:12" x14ac:dyDescent="0.3">
      <c r="A35" s="500" t="s">
        <v>7</v>
      </c>
    </row>
    <row r="36" spans="1:12" x14ac:dyDescent="0.3">
      <c r="A36" s="406" t="s">
        <v>16</v>
      </c>
    </row>
    <row r="37" spans="1:12" x14ac:dyDescent="0.3">
      <c r="A37" s="406"/>
    </row>
    <row r="38" spans="1:12" ht="14.5" thickBot="1" x14ac:dyDescent="0.35">
      <c r="A38" s="9" t="s">
        <v>1918</v>
      </c>
    </row>
    <row r="39" spans="1:12" ht="23.5" thickBot="1" x14ac:dyDescent="0.35">
      <c r="A39" s="583" t="s">
        <v>1575</v>
      </c>
      <c r="B39" s="584">
        <v>2015</v>
      </c>
      <c r="C39" s="584">
        <v>2016</v>
      </c>
      <c r="D39" s="581">
        <v>2017</v>
      </c>
      <c r="E39" s="581">
        <v>2018</v>
      </c>
      <c r="F39" s="584">
        <v>2019</v>
      </c>
      <c r="G39" s="584">
        <v>2020</v>
      </c>
      <c r="H39" s="581">
        <v>2021</v>
      </c>
      <c r="I39" s="581">
        <v>2022</v>
      </c>
      <c r="J39" s="584">
        <v>2023</v>
      </c>
      <c r="K39" s="584">
        <v>2024</v>
      </c>
      <c r="L39" s="584">
        <v>2025</v>
      </c>
    </row>
    <row r="40" spans="1:12" ht="14.5" thickBot="1" x14ac:dyDescent="0.35">
      <c r="A40" s="585" t="s">
        <v>1576</v>
      </c>
      <c r="B40" s="586">
        <v>545</v>
      </c>
      <c r="C40" s="586">
        <v>605</v>
      </c>
      <c r="D40" s="586">
        <v>793</v>
      </c>
      <c r="E40" s="586">
        <v>865</v>
      </c>
      <c r="F40" s="586">
        <v>927</v>
      </c>
      <c r="G40" s="586">
        <v>867</v>
      </c>
      <c r="H40" s="587">
        <v>1206</v>
      </c>
      <c r="I40" s="587">
        <v>1367</v>
      </c>
      <c r="J40" s="588">
        <v>1395</v>
      </c>
      <c r="K40" s="588">
        <v>1406</v>
      </c>
      <c r="L40" s="732">
        <v>1365</v>
      </c>
    </row>
    <row r="41" spans="1:12" ht="14.5" thickBot="1" x14ac:dyDescent="0.35">
      <c r="A41" s="585" t="s">
        <v>1577</v>
      </c>
      <c r="B41" s="587">
        <v>13657</v>
      </c>
      <c r="C41" s="587">
        <v>13564</v>
      </c>
      <c r="D41" s="587">
        <v>13666</v>
      </c>
      <c r="E41" s="587">
        <v>13878</v>
      </c>
      <c r="F41" s="587">
        <v>13500</v>
      </c>
      <c r="G41" s="587">
        <v>14027</v>
      </c>
      <c r="H41" s="587">
        <v>13039</v>
      </c>
      <c r="I41" s="587">
        <v>13072</v>
      </c>
      <c r="J41" s="588">
        <v>13535</v>
      </c>
      <c r="K41" s="588">
        <v>13337</v>
      </c>
      <c r="L41" s="732">
        <v>13298</v>
      </c>
    </row>
    <row r="42" spans="1:12" ht="14.5" thickBot="1" x14ac:dyDescent="0.35">
      <c r="A42" s="585" t="s">
        <v>1578</v>
      </c>
      <c r="B42" s="586">
        <v>39</v>
      </c>
      <c r="C42" s="586">
        <v>44</v>
      </c>
      <c r="D42" s="586">
        <v>44</v>
      </c>
      <c r="E42" s="586">
        <v>47</v>
      </c>
      <c r="F42" s="586">
        <v>45</v>
      </c>
      <c r="G42" s="586">
        <v>44</v>
      </c>
      <c r="H42" s="586">
        <v>59</v>
      </c>
      <c r="I42" s="586">
        <v>74</v>
      </c>
      <c r="J42" s="589">
        <v>78</v>
      </c>
      <c r="K42" s="589">
        <v>64</v>
      </c>
      <c r="L42" s="733">
        <v>80</v>
      </c>
    </row>
    <row r="43" spans="1:12" ht="14.5" thickBot="1" x14ac:dyDescent="0.35">
      <c r="A43" s="585" t="s">
        <v>1579</v>
      </c>
      <c r="B43" s="586">
        <v>859</v>
      </c>
      <c r="C43" s="586">
        <v>783</v>
      </c>
      <c r="D43" s="586">
        <v>777</v>
      </c>
      <c r="E43" s="586">
        <v>762</v>
      </c>
      <c r="F43" s="586">
        <v>703</v>
      </c>
      <c r="G43" s="586">
        <v>697</v>
      </c>
      <c r="H43" s="586">
        <v>773</v>
      </c>
      <c r="I43" s="586">
        <v>757</v>
      </c>
      <c r="J43" s="589">
        <v>674</v>
      </c>
      <c r="K43" s="589">
        <v>684</v>
      </c>
      <c r="L43" s="733">
        <v>646</v>
      </c>
    </row>
    <row r="44" spans="1:12" ht="14.5" thickBot="1" x14ac:dyDescent="0.35">
      <c r="A44" s="585" t="s">
        <v>1580</v>
      </c>
      <c r="B44" s="586">
        <v>75</v>
      </c>
      <c r="C44" s="586">
        <v>68</v>
      </c>
      <c r="D44" s="586">
        <v>129</v>
      </c>
      <c r="E44" s="586">
        <v>113</v>
      </c>
      <c r="F44" s="586">
        <v>98</v>
      </c>
      <c r="G44" s="586">
        <v>148</v>
      </c>
      <c r="H44" s="586">
        <v>93</v>
      </c>
      <c r="I44" s="586">
        <v>133</v>
      </c>
      <c r="J44" s="589">
        <v>96</v>
      </c>
      <c r="K44" s="589">
        <v>190</v>
      </c>
      <c r="L44" s="733">
        <v>214</v>
      </c>
    </row>
    <row r="45" spans="1:12" ht="14.5" thickBot="1" x14ac:dyDescent="0.35">
      <c r="A45" s="585" t="s">
        <v>1581</v>
      </c>
      <c r="B45" s="586">
        <v>934</v>
      </c>
      <c r="C45" s="586">
        <v>906</v>
      </c>
      <c r="D45" s="586">
        <v>901</v>
      </c>
      <c r="E45" s="587">
        <v>1047</v>
      </c>
      <c r="F45" s="586">
        <v>987</v>
      </c>
      <c r="G45" s="586">
        <v>889</v>
      </c>
      <c r="H45" s="586">
        <v>846</v>
      </c>
      <c r="I45" s="586">
        <v>811</v>
      </c>
      <c r="J45" s="589">
        <v>876</v>
      </c>
      <c r="K45" s="589">
        <v>808</v>
      </c>
      <c r="L45" s="733">
        <v>747</v>
      </c>
    </row>
    <row r="46" spans="1:12" ht="14.5" thickBot="1" x14ac:dyDescent="0.35">
      <c r="A46" s="585" t="s">
        <v>1582</v>
      </c>
      <c r="B46" s="586">
        <v>0</v>
      </c>
      <c r="C46" s="586">
        <v>0</v>
      </c>
      <c r="D46" s="586">
        <v>0</v>
      </c>
      <c r="E46" s="586">
        <v>0</v>
      </c>
      <c r="F46" s="586">
        <v>0</v>
      </c>
      <c r="G46" s="586">
        <v>0</v>
      </c>
      <c r="H46" s="586">
        <v>0</v>
      </c>
      <c r="I46" s="586">
        <v>0</v>
      </c>
      <c r="J46" s="589">
        <v>0</v>
      </c>
      <c r="K46" s="589">
        <v>0</v>
      </c>
      <c r="L46" s="733">
        <v>0</v>
      </c>
    </row>
    <row r="47" spans="1:12" ht="14.5" thickBot="1" x14ac:dyDescent="0.35">
      <c r="A47" s="585" t="s">
        <v>1583</v>
      </c>
      <c r="B47" s="586">
        <v>0</v>
      </c>
      <c r="C47" s="586">
        <v>0</v>
      </c>
      <c r="D47" s="586">
        <v>0</v>
      </c>
      <c r="E47" s="586">
        <v>1</v>
      </c>
      <c r="F47" s="586">
        <v>0</v>
      </c>
      <c r="G47" s="586">
        <v>0</v>
      </c>
      <c r="H47" s="586">
        <v>0</v>
      </c>
      <c r="I47" s="586">
        <v>1</v>
      </c>
      <c r="J47" s="589">
        <v>0</v>
      </c>
      <c r="K47" s="589">
        <v>0</v>
      </c>
      <c r="L47" s="733">
        <v>1</v>
      </c>
    </row>
    <row r="48" spans="1:12" ht="14.5" thickBot="1" x14ac:dyDescent="0.35">
      <c r="A48" s="585" t="s">
        <v>1584</v>
      </c>
      <c r="B48" s="587">
        <v>25906</v>
      </c>
      <c r="C48" s="587">
        <v>25240</v>
      </c>
      <c r="D48" s="587">
        <v>26051</v>
      </c>
      <c r="E48" s="587">
        <v>25362</v>
      </c>
      <c r="F48" s="587">
        <v>25220</v>
      </c>
      <c r="G48" s="587">
        <v>27190</v>
      </c>
      <c r="H48" s="587">
        <v>28337</v>
      </c>
      <c r="I48" s="587">
        <v>26687</v>
      </c>
      <c r="J48" s="588">
        <v>24530</v>
      </c>
      <c r="K48" s="588">
        <v>24268</v>
      </c>
      <c r="L48" s="732">
        <v>24139</v>
      </c>
    </row>
    <row r="49" spans="1:12" ht="14.5" thickBot="1" x14ac:dyDescent="0.35">
      <c r="A49" s="585" t="s">
        <v>1585</v>
      </c>
      <c r="B49" s="587">
        <v>4051</v>
      </c>
      <c r="C49" s="587">
        <v>3601</v>
      </c>
      <c r="D49" s="587">
        <v>3915</v>
      </c>
      <c r="E49" s="587">
        <v>4175</v>
      </c>
      <c r="F49" s="587">
        <v>4017</v>
      </c>
      <c r="G49" s="587">
        <v>3789</v>
      </c>
      <c r="H49" s="587">
        <v>6306</v>
      </c>
      <c r="I49" s="587">
        <v>5555</v>
      </c>
      <c r="J49" s="588">
        <v>4502</v>
      </c>
      <c r="K49" s="588">
        <v>4674</v>
      </c>
      <c r="L49" s="732">
        <v>4707</v>
      </c>
    </row>
    <row r="50" spans="1:12" ht="14.5" thickBot="1" x14ac:dyDescent="0.35">
      <c r="A50" s="585" t="s">
        <v>1586</v>
      </c>
      <c r="B50" s="587">
        <v>2816</v>
      </c>
      <c r="C50" s="587">
        <v>2833</v>
      </c>
      <c r="D50" s="587">
        <v>2834</v>
      </c>
      <c r="E50" s="587">
        <v>3085</v>
      </c>
      <c r="F50" s="587">
        <v>2821</v>
      </c>
      <c r="G50" s="587">
        <v>2889</v>
      </c>
      <c r="H50" s="587">
        <v>3195</v>
      </c>
      <c r="I50" s="587">
        <v>3305</v>
      </c>
      <c r="J50" s="588">
        <v>3026</v>
      </c>
      <c r="K50" s="588">
        <v>2926</v>
      </c>
      <c r="L50" s="732">
        <v>2947</v>
      </c>
    </row>
    <row r="51" spans="1:12" ht="14.5" thickBot="1" x14ac:dyDescent="0.35">
      <c r="A51" s="585" t="s">
        <v>1587</v>
      </c>
      <c r="B51" s="586">
        <v>28</v>
      </c>
      <c r="C51" s="586">
        <v>23</v>
      </c>
      <c r="D51" s="586">
        <v>22</v>
      </c>
      <c r="E51" s="586">
        <v>8</v>
      </c>
      <c r="F51" s="586">
        <v>2</v>
      </c>
      <c r="G51" s="586">
        <v>3</v>
      </c>
      <c r="H51" s="586">
        <v>5</v>
      </c>
      <c r="I51" s="586">
        <v>1</v>
      </c>
      <c r="J51" s="589">
        <v>1</v>
      </c>
      <c r="K51" s="589">
        <v>24</v>
      </c>
      <c r="L51" s="733">
        <v>48</v>
      </c>
    </row>
    <row r="52" spans="1:12" ht="14.5" thickBot="1" x14ac:dyDescent="0.35">
      <c r="A52" s="585" t="s">
        <v>1588</v>
      </c>
      <c r="B52" s="586">
        <v>28</v>
      </c>
      <c r="C52" s="586">
        <v>39</v>
      </c>
      <c r="D52" s="586">
        <v>50</v>
      </c>
      <c r="E52" s="586">
        <v>53</v>
      </c>
      <c r="F52" s="586">
        <v>29</v>
      </c>
      <c r="G52" s="586">
        <v>43</v>
      </c>
      <c r="H52" s="586">
        <v>44</v>
      </c>
      <c r="I52" s="586">
        <v>37</v>
      </c>
      <c r="J52" s="589">
        <v>45</v>
      </c>
      <c r="K52" s="589">
        <v>61</v>
      </c>
      <c r="L52" s="733">
        <v>73</v>
      </c>
    </row>
    <row r="53" spans="1:12" ht="14.5" thickBot="1" x14ac:dyDescent="0.35">
      <c r="A53" s="585" t="s">
        <v>1589</v>
      </c>
      <c r="B53" s="586">
        <v>825</v>
      </c>
      <c r="C53" s="586">
        <v>912</v>
      </c>
      <c r="D53" s="587">
        <v>1009</v>
      </c>
      <c r="E53" s="587">
        <v>1076</v>
      </c>
      <c r="F53" s="587">
        <v>1175</v>
      </c>
      <c r="G53" s="587">
        <v>1154</v>
      </c>
      <c r="H53" s="587">
        <v>1216</v>
      </c>
      <c r="I53" s="587">
        <v>1307</v>
      </c>
      <c r="J53" s="588">
        <v>1282</v>
      </c>
      <c r="K53" s="588">
        <v>1377</v>
      </c>
      <c r="L53" s="732">
        <v>1390</v>
      </c>
    </row>
    <row r="54" spans="1:12" ht="14.5" thickBot="1" x14ac:dyDescent="0.35">
      <c r="A54" s="585" t="s">
        <v>1590</v>
      </c>
      <c r="B54" s="586">
        <v>1</v>
      </c>
      <c r="C54" s="586">
        <v>4</v>
      </c>
      <c r="D54" s="586">
        <v>3</v>
      </c>
      <c r="E54" s="586">
        <v>2</v>
      </c>
      <c r="F54" s="586">
        <v>0</v>
      </c>
      <c r="G54" s="586">
        <v>1</v>
      </c>
      <c r="H54" s="586">
        <v>1</v>
      </c>
      <c r="I54" s="586">
        <v>2</v>
      </c>
      <c r="J54" s="589">
        <v>1</v>
      </c>
      <c r="K54" s="589">
        <v>4</v>
      </c>
      <c r="L54" s="733">
        <v>3</v>
      </c>
    </row>
    <row r="55" spans="1:12" ht="14.5" thickBot="1" x14ac:dyDescent="0.35">
      <c r="A55" s="585" t="s">
        <v>1591</v>
      </c>
      <c r="B55" s="586">
        <v>124</v>
      </c>
      <c r="C55" s="586">
        <v>123</v>
      </c>
      <c r="D55" s="586">
        <v>110</v>
      </c>
      <c r="E55" s="586">
        <v>131</v>
      </c>
      <c r="F55" s="586">
        <v>136</v>
      </c>
      <c r="G55" s="586">
        <v>134</v>
      </c>
      <c r="H55" s="586">
        <v>112</v>
      </c>
      <c r="I55" s="586">
        <v>120</v>
      </c>
      <c r="J55" s="589">
        <v>114</v>
      </c>
      <c r="K55" s="589">
        <v>123</v>
      </c>
      <c r="L55" s="733">
        <v>91</v>
      </c>
    </row>
    <row r="56" spans="1:12" ht="14.5" thickBot="1" x14ac:dyDescent="0.35">
      <c r="A56" s="585" t="s">
        <v>1592</v>
      </c>
      <c r="B56" s="586">
        <v>132</v>
      </c>
      <c r="C56" s="586">
        <v>132</v>
      </c>
      <c r="D56" s="586">
        <v>119</v>
      </c>
      <c r="E56" s="586">
        <v>137</v>
      </c>
      <c r="F56" s="586">
        <v>152</v>
      </c>
      <c r="G56" s="586">
        <v>124</v>
      </c>
      <c r="H56" s="586">
        <v>122</v>
      </c>
      <c r="I56" s="586">
        <v>125</v>
      </c>
      <c r="J56" s="589">
        <v>113</v>
      </c>
      <c r="K56" s="589">
        <v>117</v>
      </c>
      <c r="L56" s="733">
        <v>109</v>
      </c>
    </row>
    <row r="57" spans="1:12" ht="14.5" thickBot="1" x14ac:dyDescent="0.35">
      <c r="A57" s="585" t="s">
        <v>1593</v>
      </c>
      <c r="B57" s="586">
        <v>758</v>
      </c>
      <c r="C57" s="586">
        <v>737</v>
      </c>
      <c r="D57" s="586">
        <v>739</v>
      </c>
      <c r="E57" s="586">
        <v>757</v>
      </c>
      <c r="F57" s="586">
        <v>782</v>
      </c>
      <c r="G57" s="586">
        <v>667</v>
      </c>
      <c r="H57" s="586">
        <v>704</v>
      </c>
      <c r="I57" s="586">
        <v>899</v>
      </c>
      <c r="J57" s="589">
        <v>904</v>
      </c>
      <c r="K57" s="588">
        <v>1284</v>
      </c>
      <c r="L57" s="732">
        <v>1435</v>
      </c>
    </row>
    <row r="58" spans="1:12" ht="14.5" thickBot="1" x14ac:dyDescent="0.35">
      <c r="A58" s="585" t="s">
        <v>1594</v>
      </c>
      <c r="B58" s="587">
        <v>3048</v>
      </c>
      <c r="C58" s="587">
        <v>2737</v>
      </c>
      <c r="D58" s="587">
        <v>2752</v>
      </c>
      <c r="E58" s="587">
        <v>2794</v>
      </c>
      <c r="F58" s="587">
        <v>2640</v>
      </c>
      <c r="G58" s="587">
        <v>2419</v>
      </c>
      <c r="H58" s="587">
        <v>2476</v>
      </c>
      <c r="I58" s="587">
        <v>2533</v>
      </c>
      <c r="J58" s="588">
        <v>2435</v>
      </c>
      <c r="K58" s="588">
        <v>2329</v>
      </c>
      <c r="L58" s="732">
        <v>2177</v>
      </c>
    </row>
    <row r="59" spans="1:12" ht="14.5" thickBot="1" x14ac:dyDescent="0.35">
      <c r="A59" s="585" t="s">
        <v>1595</v>
      </c>
      <c r="B59" s="586">
        <v>0</v>
      </c>
      <c r="C59" s="586">
        <v>0</v>
      </c>
      <c r="D59" s="586">
        <v>0</v>
      </c>
      <c r="E59" s="586">
        <v>0</v>
      </c>
      <c r="F59" s="586">
        <v>0</v>
      </c>
      <c r="G59" s="587">
        <v>4004</v>
      </c>
      <c r="H59" s="587">
        <v>14927</v>
      </c>
      <c r="I59" s="587">
        <v>2797</v>
      </c>
      <c r="J59" s="589">
        <v>526</v>
      </c>
      <c r="K59" s="589">
        <v>200</v>
      </c>
      <c r="L59" s="733">
        <v>50</v>
      </c>
    </row>
    <row r="60" spans="1:12" ht="14.5" thickBot="1" x14ac:dyDescent="0.35">
      <c r="A60" s="590" t="s">
        <v>1596</v>
      </c>
      <c r="B60" s="591">
        <v>53826</v>
      </c>
      <c r="C60" s="591">
        <v>52351</v>
      </c>
      <c r="D60" s="591">
        <v>53914</v>
      </c>
      <c r="E60" s="591">
        <v>54293</v>
      </c>
      <c r="F60" s="591">
        <v>53234</v>
      </c>
      <c r="G60" s="591">
        <v>59089</v>
      </c>
      <c r="H60" s="591">
        <v>73461</v>
      </c>
      <c r="I60" s="591">
        <v>59583</v>
      </c>
      <c r="J60" s="592">
        <v>54133</v>
      </c>
      <c r="K60" s="592">
        <v>53876</v>
      </c>
      <c r="L60" s="734">
        <v>53520</v>
      </c>
    </row>
    <row r="61" spans="1:12" x14ac:dyDescent="0.3">
      <c r="A61" s="406" t="s">
        <v>1597</v>
      </c>
    </row>
    <row r="62" spans="1:12" x14ac:dyDescent="0.3">
      <c r="A62" s="406"/>
    </row>
    <row r="63" spans="1:12" ht="14.5" thickBot="1" x14ac:dyDescent="0.35">
      <c r="A63" s="9" t="s">
        <v>1919</v>
      </c>
    </row>
    <row r="64" spans="1:12" ht="48.5" thickBot="1" x14ac:dyDescent="0.35">
      <c r="A64" s="298" t="s">
        <v>1598</v>
      </c>
      <c r="B64" s="259">
        <v>2015</v>
      </c>
      <c r="C64" s="259">
        <v>2016</v>
      </c>
      <c r="D64" s="153">
        <v>2017</v>
      </c>
      <c r="E64" s="153">
        <v>2018</v>
      </c>
      <c r="F64" s="259">
        <v>2019</v>
      </c>
      <c r="G64" s="259">
        <v>2020</v>
      </c>
      <c r="H64" s="153">
        <v>2021</v>
      </c>
      <c r="I64" s="153">
        <v>2022</v>
      </c>
      <c r="J64" s="259">
        <v>2023</v>
      </c>
      <c r="K64" s="259">
        <v>2024</v>
      </c>
      <c r="L64" s="584">
        <v>2025</v>
      </c>
    </row>
    <row r="65" spans="1:12" ht="14.5" thickBot="1" x14ac:dyDescent="0.35">
      <c r="A65" s="706" t="s">
        <v>1576</v>
      </c>
      <c r="B65" s="309">
        <v>412</v>
      </c>
      <c r="C65" s="309">
        <v>472</v>
      </c>
      <c r="D65" s="309">
        <v>612</v>
      </c>
      <c r="E65" s="309">
        <v>684</v>
      </c>
      <c r="F65" s="309">
        <v>735</v>
      </c>
      <c r="G65" s="309">
        <v>692</v>
      </c>
      <c r="H65" s="309">
        <v>977</v>
      </c>
      <c r="I65" s="304">
        <v>1136</v>
      </c>
      <c r="J65" s="304">
        <v>1143</v>
      </c>
      <c r="K65" s="310">
        <v>1173</v>
      </c>
      <c r="L65" s="556">
        <v>1135</v>
      </c>
    </row>
    <row r="66" spans="1:12" ht="14.5" thickBot="1" x14ac:dyDescent="0.35">
      <c r="A66" s="706" t="s">
        <v>1577</v>
      </c>
      <c r="B66" s="304">
        <v>9753</v>
      </c>
      <c r="C66" s="304">
        <v>9923</v>
      </c>
      <c r="D66" s="304">
        <v>10031</v>
      </c>
      <c r="E66" s="304">
        <v>10306</v>
      </c>
      <c r="F66" s="304">
        <v>9998</v>
      </c>
      <c r="G66" s="304">
        <v>10614</v>
      </c>
      <c r="H66" s="304">
        <v>9881</v>
      </c>
      <c r="I66" s="304">
        <v>9918</v>
      </c>
      <c r="J66" s="304">
        <v>10254</v>
      </c>
      <c r="K66" s="310">
        <v>10325</v>
      </c>
      <c r="L66" s="735">
        <v>10198</v>
      </c>
    </row>
    <row r="67" spans="1:12" ht="39.5" thickBot="1" x14ac:dyDescent="0.35">
      <c r="A67" s="706" t="s">
        <v>1578</v>
      </c>
      <c r="B67" s="309">
        <v>25</v>
      </c>
      <c r="C67" s="309">
        <v>27</v>
      </c>
      <c r="D67" s="309">
        <v>0</v>
      </c>
      <c r="E67" s="309">
        <v>0</v>
      </c>
      <c r="F67" s="309">
        <v>0</v>
      </c>
      <c r="G67" s="309">
        <v>26</v>
      </c>
      <c r="H67" s="309">
        <v>39</v>
      </c>
      <c r="I67" s="309">
        <v>48</v>
      </c>
      <c r="J67" s="309">
        <v>57</v>
      </c>
      <c r="K67" s="506">
        <v>44</v>
      </c>
      <c r="L67" s="736">
        <v>57</v>
      </c>
    </row>
    <row r="68" spans="1:12" ht="26.5" thickBot="1" x14ac:dyDescent="0.35">
      <c r="A68" s="706" t="s">
        <v>1579</v>
      </c>
      <c r="B68" s="309">
        <v>682</v>
      </c>
      <c r="C68" s="309">
        <v>610</v>
      </c>
      <c r="D68" s="309">
        <v>594</v>
      </c>
      <c r="E68" s="309">
        <v>563</v>
      </c>
      <c r="F68" s="309">
        <v>530</v>
      </c>
      <c r="G68" s="309">
        <v>495</v>
      </c>
      <c r="H68" s="309">
        <v>587</v>
      </c>
      <c r="I68" s="309">
        <v>587</v>
      </c>
      <c r="J68" s="309">
        <v>517</v>
      </c>
      <c r="K68" s="506">
        <v>540</v>
      </c>
      <c r="L68" s="736">
        <v>490</v>
      </c>
    </row>
    <row r="69" spans="1:12" ht="14.5" thickBot="1" x14ac:dyDescent="0.35">
      <c r="A69" s="706" t="s">
        <v>1580</v>
      </c>
      <c r="B69" s="309">
        <v>56</v>
      </c>
      <c r="C69" s="309">
        <v>33</v>
      </c>
      <c r="D69" s="309">
        <v>60</v>
      </c>
      <c r="E69" s="309">
        <v>63</v>
      </c>
      <c r="F69" s="309">
        <v>53</v>
      </c>
      <c r="G69" s="309">
        <v>84</v>
      </c>
      <c r="H69" s="309">
        <v>40</v>
      </c>
      <c r="I69" s="309">
        <v>70</v>
      </c>
      <c r="J69" s="309">
        <v>52</v>
      </c>
      <c r="K69" s="506">
        <v>142</v>
      </c>
      <c r="L69" s="736">
        <v>174</v>
      </c>
    </row>
    <row r="70" spans="1:12" ht="14.5" thickBot="1" x14ac:dyDescent="0.35">
      <c r="A70" s="706" t="s">
        <v>1581</v>
      </c>
      <c r="B70" s="309">
        <v>595</v>
      </c>
      <c r="C70" s="309">
        <v>601</v>
      </c>
      <c r="D70" s="309">
        <v>588</v>
      </c>
      <c r="E70" s="309">
        <v>716</v>
      </c>
      <c r="F70" s="309">
        <v>674</v>
      </c>
      <c r="G70" s="309">
        <v>602</v>
      </c>
      <c r="H70" s="309">
        <v>531</v>
      </c>
      <c r="I70" s="309">
        <v>517</v>
      </c>
      <c r="J70" s="309">
        <v>582</v>
      </c>
      <c r="K70" s="506">
        <v>528</v>
      </c>
      <c r="L70" s="736">
        <v>475</v>
      </c>
    </row>
    <row r="71" spans="1:12" ht="14.5" thickBot="1" x14ac:dyDescent="0.35">
      <c r="A71" s="706" t="s">
        <v>1582</v>
      </c>
      <c r="B71" s="309">
        <v>0</v>
      </c>
      <c r="C71" s="309">
        <v>0</v>
      </c>
      <c r="D71" s="309">
        <v>0</v>
      </c>
      <c r="E71" s="309">
        <v>0</v>
      </c>
      <c r="F71" s="309">
        <v>0</v>
      </c>
      <c r="G71" s="309">
        <v>0</v>
      </c>
      <c r="H71" s="309">
        <v>0</v>
      </c>
      <c r="I71" s="309">
        <v>0</v>
      </c>
      <c r="J71" s="309">
        <v>0</v>
      </c>
      <c r="K71" s="506">
        <v>0</v>
      </c>
      <c r="L71" s="736">
        <v>0</v>
      </c>
    </row>
    <row r="72" spans="1:12" ht="14.5" thickBot="1" x14ac:dyDescent="0.35">
      <c r="A72" s="706" t="s">
        <v>1583</v>
      </c>
      <c r="B72" s="309">
        <v>0</v>
      </c>
      <c r="C72" s="309">
        <v>0</v>
      </c>
      <c r="D72" s="309">
        <v>0</v>
      </c>
      <c r="E72" s="309">
        <v>0</v>
      </c>
      <c r="F72" s="309">
        <v>0</v>
      </c>
      <c r="G72" s="309">
        <v>0</v>
      </c>
      <c r="H72" s="309">
        <v>0</v>
      </c>
      <c r="I72" s="309">
        <v>1</v>
      </c>
      <c r="J72" s="309">
        <v>0</v>
      </c>
      <c r="K72" s="506">
        <v>0</v>
      </c>
      <c r="L72" s="736">
        <v>0</v>
      </c>
    </row>
    <row r="73" spans="1:12" ht="14.5" thickBot="1" x14ac:dyDescent="0.35">
      <c r="A73" s="706" t="s">
        <v>1584</v>
      </c>
      <c r="B73" s="304">
        <v>21140</v>
      </c>
      <c r="C73" s="304">
        <v>20774</v>
      </c>
      <c r="D73" s="304">
        <v>21636</v>
      </c>
      <c r="E73" s="304">
        <v>21258</v>
      </c>
      <c r="F73" s="304">
        <v>21084</v>
      </c>
      <c r="G73" s="304">
        <v>22837</v>
      </c>
      <c r="H73" s="304">
        <v>23785</v>
      </c>
      <c r="I73" s="304">
        <v>22618</v>
      </c>
      <c r="J73" s="304">
        <v>20929</v>
      </c>
      <c r="K73" s="310">
        <v>20770</v>
      </c>
      <c r="L73" s="735">
        <v>20935</v>
      </c>
    </row>
    <row r="74" spans="1:12" ht="14.5" thickBot="1" x14ac:dyDescent="0.35">
      <c r="A74" s="706" t="s">
        <v>1585</v>
      </c>
      <c r="B74" s="304">
        <v>3145</v>
      </c>
      <c r="C74" s="304">
        <v>2842</v>
      </c>
      <c r="D74" s="304">
        <v>3143</v>
      </c>
      <c r="E74" s="304">
        <v>3292</v>
      </c>
      <c r="F74" s="304">
        <v>3120</v>
      </c>
      <c r="G74" s="304">
        <v>3038</v>
      </c>
      <c r="H74" s="304">
        <v>5004</v>
      </c>
      <c r="I74" s="304">
        <v>4539</v>
      </c>
      <c r="J74" s="304">
        <v>3657</v>
      </c>
      <c r="K74" s="310">
        <v>3801</v>
      </c>
      <c r="L74" s="735">
        <v>3871</v>
      </c>
    </row>
    <row r="75" spans="1:12" ht="14.5" thickBot="1" x14ac:dyDescent="0.35">
      <c r="A75" s="706" t="s">
        <v>1586</v>
      </c>
      <c r="B75" s="304">
        <v>1560</v>
      </c>
      <c r="C75" s="304">
        <v>1655</v>
      </c>
      <c r="D75" s="304">
        <v>1671</v>
      </c>
      <c r="E75" s="304">
        <v>1748</v>
      </c>
      <c r="F75" s="304">
        <v>1599</v>
      </c>
      <c r="G75" s="304">
        <v>1613</v>
      </c>
      <c r="H75" s="304">
        <v>1765</v>
      </c>
      <c r="I75" s="304">
        <v>1822</v>
      </c>
      <c r="J75" s="304">
        <v>1756</v>
      </c>
      <c r="K75" s="310">
        <v>1773</v>
      </c>
      <c r="L75" s="735">
        <v>1818</v>
      </c>
    </row>
    <row r="76" spans="1:12" ht="14.5" thickBot="1" x14ac:dyDescent="0.35">
      <c r="A76" s="706" t="s">
        <v>1587</v>
      </c>
      <c r="B76" s="309">
        <v>20</v>
      </c>
      <c r="C76" s="309">
        <v>18</v>
      </c>
      <c r="D76" s="309">
        <v>17</v>
      </c>
      <c r="E76" s="309">
        <v>5</v>
      </c>
      <c r="F76" s="309">
        <v>2</v>
      </c>
      <c r="G76" s="309">
        <v>2</v>
      </c>
      <c r="H76" s="309">
        <v>5</v>
      </c>
      <c r="I76" s="309">
        <v>1</v>
      </c>
      <c r="J76" s="309">
        <v>0</v>
      </c>
      <c r="K76" s="506">
        <v>16</v>
      </c>
      <c r="L76" s="736">
        <v>38</v>
      </c>
    </row>
    <row r="77" spans="1:12" ht="26.5" thickBot="1" x14ac:dyDescent="0.35">
      <c r="A77" s="706" t="s">
        <v>1588</v>
      </c>
      <c r="B77" s="309">
        <v>12</v>
      </c>
      <c r="C77" s="309">
        <v>22</v>
      </c>
      <c r="D77" s="309">
        <v>27</v>
      </c>
      <c r="E77" s="309">
        <v>35</v>
      </c>
      <c r="F77" s="309">
        <v>18</v>
      </c>
      <c r="G77" s="309">
        <v>27</v>
      </c>
      <c r="H77" s="309">
        <v>26</v>
      </c>
      <c r="I77" s="309">
        <v>24</v>
      </c>
      <c r="J77" s="309">
        <v>33</v>
      </c>
      <c r="K77" s="506">
        <v>35</v>
      </c>
      <c r="L77" s="736">
        <v>56</v>
      </c>
    </row>
    <row r="78" spans="1:12" ht="14.5" thickBot="1" x14ac:dyDescent="0.35">
      <c r="A78" s="706" t="s">
        <v>1589</v>
      </c>
      <c r="B78" s="309">
        <v>675</v>
      </c>
      <c r="C78" s="309">
        <v>760</v>
      </c>
      <c r="D78" s="309">
        <v>855</v>
      </c>
      <c r="E78" s="309">
        <v>925</v>
      </c>
      <c r="F78" s="309">
        <v>994</v>
      </c>
      <c r="G78" s="304">
        <v>1002</v>
      </c>
      <c r="H78" s="304">
        <v>1057</v>
      </c>
      <c r="I78" s="304">
        <v>1128</v>
      </c>
      <c r="J78" s="304">
        <v>1122</v>
      </c>
      <c r="K78" s="310">
        <v>1184</v>
      </c>
      <c r="L78" s="735">
        <v>1208</v>
      </c>
    </row>
    <row r="79" spans="1:12" ht="14.5" thickBot="1" x14ac:dyDescent="0.35">
      <c r="A79" s="706" t="s">
        <v>1590</v>
      </c>
      <c r="B79" s="309">
        <v>0</v>
      </c>
      <c r="C79" s="309">
        <v>0</v>
      </c>
      <c r="D79" s="309">
        <v>0</v>
      </c>
      <c r="E79" s="309">
        <v>0</v>
      </c>
      <c r="F79" s="309">
        <v>0</v>
      </c>
      <c r="G79" s="309">
        <v>0</v>
      </c>
      <c r="H79" s="309">
        <v>0</v>
      </c>
      <c r="I79" s="309">
        <v>0</v>
      </c>
      <c r="J79" s="309">
        <v>0</v>
      </c>
      <c r="K79" s="506">
        <v>0</v>
      </c>
      <c r="L79" s="736">
        <v>0</v>
      </c>
    </row>
    <row r="80" spans="1:12" ht="26.5" thickBot="1" x14ac:dyDescent="0.35">
      <c r="A80" s="706" t="s">
        <v>1591</v>
      </c>
      <c r="B80" s="309">
        <v>0</v>
      </c>
      <c r="C80" s="309">
        <v>0</v>
      </c>
      <c r="D80" s="309">
        <v>0</v>
      </c>
      <c r="E80" s="309">
        <v>0</v>
      </c>
      <c r="F80" s="309">
        <v>0</v>
      </c>
      <c r="G80" s="309">
        <v>0</v>
      </c>
      <c r="H80" s="309">
        <v>0</v>
      </c>
      <c r="I80" s="309">
        <v>0</v>
      </c>
      <c r="J80" s="309">
        <v>0</v>
      </c>
      <c r="K80" s="506">
        <v>0</v>
      </c>
      <c r="L80" s="736">
        <v>0</v>
      </c>
    </row>
    <row r="81" spans="1:12" ht="26.5" thickBot="1" x14ac:dyDescent="0.35">
      <c r="A81" s="706" t="s">
        <v>1592</v>
      </c>
      <c r="B81" s="309">
        <v>2</v>
      </c>
      <c r="C81" s="309">
        <v>1</v>
      </c>
      <c r="D81" s="309">
        <v>4</v>
      </c>
      <c r="E81" s="309">
        <v>4</v>
      </c>
      <c r="F81" s="309">
        <v>1</v>
      </c>
      <c r="G81" s="309">
        <v>6</v>
      </c>
      <c r="H81" s="309">
        <v>1</v>
      </c>
      <c r="I81" s="309">
        <v>4</v>
      </c>
      <c r="J81" s="309">
        <v>5</v>
      </c>
      <c r="K81" s="506">
        <v>11</v>
      </c>
      <c r="L81" s="736">
        <v>9</v>
      </c>
    </row>
    <row r="82" spans="1:12" ht="39.5" thickBot="1" x14ac:dyDescent="0.35">
      <c r="A82" s="706" t="s">
        <v>1593</v>
      </c>
      <c r="B82" s="309">
        <v>184</v>
      </c>
      <c r="C82" s="309">
        <v>169</v>
      </c>
      <c r="D82" s="309">
        <v>174</v>
      </c>
      <c r="E82" s="309">
        <v>163</v>
      </c>
      <c r="F82" s="309">
        <v>168</v>
      </c>
      <c r="G82" s="309">
        <v>123</v>
      </c>
      <c r="H82" s="309">
        <v>218</v>
      </c>
      <c r="I82" s="309">
        <v>244</v>
      </c>
      <c r="J82" s="309">
        <v>246</v>
      </c>
      <c r="K82" s="506">
        <v>483</v>
      </c>
      <c r="L82" s="736">
        <v>559</v>
      </c>
    </row>
    <row r="83" spans="1:12" ht="26.5" thickBot="1" x14ac:dyDescent="0.35">
      <c r="A83" s="706" t="s">
        <v>1594</v>
      </c>
      <c r="B83" s="304">
        <v>1184</v>
      </c>
      <c r="C83" s="304">
        <v>1196</v>
      </c>
      <c r="D83" s="304">
        <v>1202</v>
      </c>
      <c r="E83" s="304">
        <v>1231</v>
      </c>
      <c r="F83" s="304">
        <v>1192</v>
      </c>
      <c r="G83" s="304">
        <v>1057</v>
      </c>
      <c r="H83" s="304">
        <v>1052</v>
      </c>
      <c r="I83" s="304">
        <v>1067</v>
      </c>
      <c r="J83" s="304">
        <v>1056</v>
      </c>
      <c r="K83" s="310">
        <v>1027</v>
      </c>
      <c r="L83" s="736">
        <v>974</v>
      </c>
    </row>
    <row r="84" spans="1:12" ht="14.5" thickBot="1" x14ac:dyDescent="0.35">
      <c r="A84" s="706" t="s">
        <v>1595</v>
      </c>
      <c r="B84" s="309">
        <v>0</v>
      </c>
      <c r="C84" s="309">
        <v>0</v>
      </c>
      <c r="D84" s="309">
        <v>0</v>
      </c>
      <c r="E84" s="309">
        <v>0</v>
      </c>
      <c r="F84" s="309">
        <v>0</v>
      </c>
      <c r="G84" s="304">
        <v>3361</v>
      </c>
      <c r="H84" s="304">
        <v>11877</v>
      </c>
      <c r="I84" s="304">
        <v>2337</v>
      </c>
      <c r="J84" s="309">
        <v>471</v>
      </c>
      <c r="K84" s="506">
        <v>175</v>
      </c>
      <c r="L84" s="736">
        <v>44</v>
      </c>
    </row>
    <row r="85" spans="1:12" ht="14.5" thickBot="1" x14ac:dyDescent="0.35">
      <c r="A85" s="334" t="s">
        <v>1596</v>
      </c>
      <c r="B85" s="305">
        <v>39445</v>
      </c>
      <c r="C85" s="305">
        <v>39103</v>
      </c>
      <c r="D85" s="305">
        <v>40614</v>
      </c>
      <c r="E85" s="305">
        <v>40993</v>
      </c>
      <c r="F85" s="305">
        <v>40168</v>
      </c>
      <c r="G85" s="305">
        <v>45579</v>
      </c>
      <c r="H85" s="305">
        <v>56845</v>
      </c>
      <c r="I85" s="305">
        <v>46061</v>
      </c>
      <c r="J85" s="305">
        <v>41880</v>
      </c>
      <c r="K85" s="311">
        <v>42027</v>
      </c>
      <c r="L85" s="737">
        <v>42041</v>
      </c>
    </row>
    <row r="86" spans="1:12" ht="14.5" thickBot="1" x14ac:dyDescent="0.35">
      <c r="A86" s="334" t="s">
        <v>1599</v>
      </c>
      <c r="B86" s="593">
        <v>346</v>
      </c>
      <c r="C86" s="593">
        <v>357</v>
      </c>
      <c r="D86" s="593">
        <v>367</v>
      </c>
      <c r="E86" s="593">
        <v>384</v>
      </c>
      <c r="F86" s="593">
        <v>400</v>
      </c>
      <c r="G86" s="593">
        <v>417</v>
      </c>
      <c r="H86" s="593">
        <v>432</v>
      </c>
      <c r="I86" s="593">
        <v>439</v>
      </c>
      <c r="J86" s="593">
        <v>526</v>
      </c>
      <c r="K86" s="487">
        <v>578</v>
      </c>
      <c r="L86" s="738">
        <v>594</v>
      </c>
    </row>
    <row r="87" spans="1:12" x14ac:dyDescent="0.3">
      <c r="A87" s="406" t="s">
        <v>1597</v>
      </c>
    </row>
    <row r="88" spans="1:12" x14ac:dyDescent="0.3">
      <c r="A88" s="406"/>
    </row>
    <row r="89" spans="1:12" ht="14.5" thickBot="1" x14ac:dyDescent="0.35">
      <c r="A89" s="9" t="s">
        <v>1920</v>
      </c>
    </row>
    <row r="90" spans="1:12" ht="39.5" thickBot="1" x14ac:dyDescent="0.35">
      <c r="A90" s="716" t="s">
        <v>1600</v>
      </c>
      <c r="B90" s="715">
        <v>2015</v>
      </c>
      <c r="C90" s="715">
        <v>2016</v>
      </c>
      <c r="D90" s="501">
        <v>2017</v>
      </c>
      <c r="E90" s="501">
        <v>2018</v>
      </c>
      <c r="F90" s="715">
        <v>2019</v>
      </c>
      <c r="G90" s="715">
        <v>2020</v>
      </c>
      <c r="H90" s="501">
        <v>2021</v>
      </c>
      <c r="I90" s="501">
        <v>2022</v>
      </c>
      <c r="J90" s="715">
        <v>2023</v>
      </c>
      <c r="K90" s="715">
        <v>2024</v>
      </c>
      <c r="L90" s="584">
        <v>2025</v>
      </c>
    </row>
    <row r="91" spans="1:12" ht="14.5" thickBot="1" x14ac:dyDescent="0.35">
      <c r="A91" s="706" t="s">
        <v>1576</v>
      </c>
      <c r="B91" s="309">
        <v>59</v>
      </c>
      <c r="C91" s="309">
        <v>65</v>
      </c>
      <c r="D91" s="309">
        <v>89</v>
      </c>
      <c r="E91" s="309">
        <v>87</v>
      </c>
      <c r="F91" s="309">
        <v>95</v>
      </c>
      <c r="G91" s="309">
        <v>89</v>
      </c>
      <c r="H91" s="309">
        <v>109</v>
      </c>
      <c r="I91" s="309">
        <v>106</v>
      </c>
      <c r="J91" s="309">
        <v>131</v>
      </c>
      <c r="K91" s="506">
        <v>129</v>
      </c>
      <c r="L91" s="732">
        <v>118</v>
      </c>
    </row>
    <row r="92" spans="1:12" ht="14.5" thickBot="1" x14ac:dyDescent="0.35">
      <c r="A92" s="706" t="s">
        <v>1577</v>
      </c>
      <c r="B92" s="304">
        <v>1953</v>
      </c>
      <c r="C92" s="304">
        <v>2007</v>
      </c>
      <c r="D92" s="304">
        <v>2052</v>
      </c>
      <c r="E92" s="304">
        <v>2044</v>
      </c>
      <c r="F92" s="304">
        <v>1974</v>
      </c>
      <c r="G92" s="304">
        <v>1918</v>
      </c>
      <c r="H92" s="304">
        <v>1753</v>
      </c>
      <c r="I92" s="304">
        <v>1777</v>
      </c>
      <c r="J92" s="304">
        <v>1874</v>
      </c>
      <c r="K92" s="310">
        <v>1673</v>
      </c>
      <c r="L92" s="732">
        <v>1832</v>
      </c>
    </row>
    <row r="93" spans="1:12" ht="39.5" thickBot="1" x14ac:dyDescent="0.35">
      <c r="A93" s="706" t="s">
        <v>1578</v>
      </c>
      <c r="B93" s="309">
        <v>3</v>
      </c>
      <c r="C93" s="309">
        <v>6</v>
      </c>
      <c r="D93" s="309">
        <v>4</v>
      </c>
      <c r="E93" s="309">
        <v>6</v>
      </c>
      <c r="F93" s="309">
        <v>6</v>
      </c>
      <c r="G93" s="309">
        <v>6</v>
      </c>
      <c r="H93" s="309">
        <v>10</v>
      </c>
      <c r="I93" s="309">
        <v>13</v>
      </c>
      <c r="J93" s="309">
        <v>10</v>
      </c>
      <c r="K93" s="506">
        <v>5</v>
      </c>
      <c r="L93" s="733">
        <v>9</v>
      </c>
    </row>
    <row r="94" spans="1:12" ht="26.5" thickBot="1" x14ac:dyDescent="0.35">
      <c r="A94" s="706" t="s">
        <v>1579</v>
      </c>
      <c r="B94" s="309">
        <v>86</v>
      </c>
      <c r="C94" s="309">
        <v>92</v>
      </c>
      <c r="D94" s="309">
        <v>116</v>
      </c>
      <c r="E94" s="309">
        <v>116</v>
      </c>
      <c r="F94" s="309">
        <v>117</v>
      </c>
      <c r="G94" s="309">
        <v>125</v>
      </c>
      <c r="H94" s="309">
        <v>122</v>
      </c>
      <c r="I94" s="309">
        <v>96</v>
      </c>
      <c r="J94" s="309">
        <v>99</v>
      </c>
      <c r="K94" s="506">
        <v>81</v>
      </c>
      <c r="L94" s="733">
        <v>98</v>
      </c>
    </row>
    <row r="95" spans="1:12" ht="14.5" thickBot="1" x14ac:dyDescent="0.35">
      <c r="A95" s="706" t="s">
        <v>1580</v>
      </c>
      <c r="B95" s="309">
        <v>6</v>
      </c>
      <c r="C95" s="309">
        <v>18</v>
      </c>
      <c r="D95" s="309">
        <v>20</v>
      </c>
      <c r="E95" s="309">
        <v>19</v>
      </c>
      <c r="F95" s="309">
        <v>13</v>
      </c>
      <c r="G95" s="309">
        <v>21</v>
      </c>
      <c r="H95" s="309">
        <v>12</v>
      </c>
      <c r="I95" s="309">
        <v>18</v>
      </c>
      <c r="J95" s="309">
        <v>14</v>
      </c>
      <c r="K95" s="506">
        <v>23</v>
      </c>
      <c r="L95" s="733">
        <v>14</v>
      </c>
    </row>
    <row r="96" spans="1:12" x14ac:dyDescent="0.3">
      <c r="A96" s="808" t="s">
        <v>1581</v>
      </c>
      <c r="B96" s="810">
        <v>195</v>
      </c>
      <c r="C96" s="810">
        <v>159</v>
      </c>
      <c r="D96" s="810">
        <v>164</v>
      </c>
      <c r="E96" s="594">
        <v>1</v>
      </c>
      <c r="F96" s="810">
        <v>173</v>
      </c>
      <c r="G96" s="810">
        <v>158</v>
      </c>
      <c r="H96" s="810">
        <v>179</v>
      </c>
      <c r="I96" s="810">
        <v>154</v>
      </c>
      <c r="J96" s="810">
        <v>162</v>
      </c>
      <c r="K96" s="830">
        <v>156</v>
      </c>
      <c r="L96" s="823">
        <v>162</v>
      </c>
    </row>
    <row r="97" spans="1:12" ht="14.5" thickBot="1" x14ac:dyDescent="0.35">
      <c r="A97" s="809"/>
      <c r="B97" s="811"/>
      <c r="C97" s="811"/>
      <c r="D97" s="811"/>
      <c r="E97" s="309">
        <v>59</v>
      </c>
      <c r="F97" s="811"/>
      <c r="G97" s="811"/>
      <c r="H97" s="811"/>
      <c r="I97" s="811"/>
      <c r="J97" s="811"/>
      <c r="K97" s="831"/>
      <c r="L97" s="824"/>
    </row>
    <row r="98" spans="1:12" ht="14.5" thickBot="1" x14ac:dyDescent="0.35">
      <c r="A98" s="706" t="s">
        <v>1582</v>
      </c>
      <c r="B98" s="309">
        <v>0</v>
      </c>
      <c r="C98" s="309">
        <v>0</v>
      </c>
      <c r="D98" s="309">
        <v>0</v>
      </c>
      <c r="E98" s="309">
        <v>0</v>
      </c>
      <c r="F98" s="309">
        <v>0</v>
      </c>
      <c r="G98" s="309">
        <v>0</v>
      </c>
      <c r="H98" s="309">
        <v>0</v>
      </c>
      <c r="I98" s="309">
        <v>0</v>
      </c>
      <c r="J98" s="309">
        <v>0</v>
      </c>
      <c r="K98" s="506">
        <v>0</v>
      </c>
      <c r="L98" s="733">
        <v>0</v>
      </c>
    </row>
    <row r="99" spans="1:12" ht="14.5" thickBot="1" x14ac:dyDescent="0.35">
      <c r="A99" s="706" t="s">
        <v>1583</v>
      </c>
      <c r="B99" s="309">
        <v>0</v>
      </c>
      <c r="C99" s="309">
        <v>0</v>
      </c>
      <c r="D99" s="309">
        <v>0</v>
      </c>
      <c r="E99" s="309">
        <v>0</v>
      </c>
      <c r="F99" s="309">
        <v>0</v>
      </c>
      <c r="G99" s="309">
        <v>0</v>
      </c>
      <c r="H99" s="309">
        <v>0</v>
      </c>
      <c r="I99" s="309">
        <v>0</v>
      </c>
      <c r="J99" s="309">
        <v>0</v>
      </c>
      <c r="K99" s="506">
        <v>0</v>
      </c>
      <c r="L99" s="732">
        <v>0</v>
      </c>
    </row>
    <row r="100" spans="1:12" ht="14.5" thickBot="1" x14ac:dyDescent="0.35">
      <c r="A100" s="706" t="s">
        <v>1584</v>
      </c>
      <c r="B100" s="304">
        <v>1632</v>
      </c>
      <c r="C100" s="304">
        <v>1611</v>
      </c>
      <c r="D100" s="304">
        <v>1646</v>
      </c>
      <c r="E100" s="304">
        <v>1614</v>
      </c>
      <c r="F100" s="304">
        <v>1678</v>
      </c>
      <c r="G100" s="304">
        <v>1659</v>
      </c>
      <c r="H100" s="304">
        <v>1837</v>
      </c>
      <c r="I100" s="304">
        <v>1628</v>
      </c>
      <c r="J100" s="304">
        <v>1444</v>
      </c>
      <c r="K100" s="310">
        <v>1451</v>
      </c>
      <c r="L100" s="732">
        <v>1464</v>
      </c>
    </row>
    <row r="101" spans="1:12" ht="14.5" thickBot="1" x14ac:dyDescent="0.35">
      <c r="A101" s="706" t="s">
        <v>1585</v>
      </c>
      <c r="B101" s="309">
        <v>418</v>
      </c>
      <c r="C101" s="309">
        <v>365</v>
      </c>
      <c r="D101" s="309">
        <v>384</v>
      </c>
      <c r="E101" s="309">
        <v>434</v>
      </c>
      <c r="F101" s="309">
        <v>472</v>
      </c>
      <c r="G101" s="309">
        <v>385</v>
      </c>
      <c r="H101" s="309">
        <v>634</v>
      </c>
      <c r="I101" s="309">
        <v>508</v>
      </c>
      <c r="J101" s="309">
        <v>404</v>
      </c>
      <c r="K101" s="506">
        <v>417</v>
      </c>
      <c r="L101" s="732">
        <v>436</v>
      </c>
    </row>
    <row r="102" spans="1:12" ht="14.5" thickBot="1" x14ac:dyDescent="0.35">
      <c r="A102" s="706" t="s">
        <v>1586</v>
      </c>
      <c r="B102" s="309">
        <v>475</v>
      </c>
      <c r="C102" s="309">
        <v>457</v>
      </c>
      <c r="D102" s="309">
        <v>497</v>
      </c>
      <c r="E102" s="309">
        <v>532</v>
      </c>
      <c r="F102" s="309">
        <v>468</v>
      </c>
      <c r="G102" s="309">
        <v>476</v>
      </c>
      <c r="H102" s="309">
        <v>464</v>
      </c>
      <c r="I102" s="309">
        <v>487</v>
      </c>
      <c r="J102" s="309">
        <v>452</v>
      </c>
      <c r="K102" s="506">
        <v>379</v>
      </c>
      <c r="L102" s="733">
        <v>409</v>
      </c>
    </row>
    <row r="103" spans="1:12" ht="14.5" thickBot="1" x14ac:dyDescent="0.35">
      <c r="A103" s="706" t="s">
        <v>1587</v>
      </c>
      <c r="B103" s="309">
        <v>0</v>
      </c>
      <c r="C103" s="309">
        <v>5</v>
      </c>
      <c r="D103" s="309">
        <v>2</v>
      </c>
      <c r="E103" s="309">
        <v>3</v>
      </c>
      <c r="F103" s="309">
        <v>0</v>
      </c>
      <c r="G103" s="309">
        <v>0</v>
      </c>
      <c r="H103" s="309">
        <v>0</v>
      </c>
      <c r="I103" s="309">
        <v>0</v>
      </c>
      <c r="J103" s="309">
        <v>0</v>
      </c>
      <c r="K103" s="506">
        <v>6</v>
      </c>
      <c r="L103" s="733">
        <v>2</v>
      </c>
    </row>
    <row r="104" spans="1:12" ht="26.5" thickBot="1" x14ac:dyDescent="0.35">
      <c r="A104" s="706" t="s">
        <v>1588</v>
      </c>
      <c r="B104" s="309">
        <v>8</v>
      </c>
      <c r="C104" s="309">
        <v>9</v>
      </c>
      <c r="D104" s="309">
        <v>14</v>
      </c>
      <c r="E104" s="309">
        <v>11</v>
      </c>
      <c r="F104" s="309">
        <v>8</v>
      </c>
      <c r="G104" s="309">
        <v>7</v>
      </c>
      <c r="H104" s="309">
        <v>12</v>
      </c>
      <c r="I104" s="309">
        <v>7</v>
      </c>
      <c r="J104" s="309">
        <v>7</v>
      </c>
      <c r="K104" s="506">
        <v>16</v>
      </c>
      <c r="L104" s="732">
        <v>15</v>
      </c>
    </row>
    <row r="105" spans="1:12" ht="14.5" thickBot="1" x14ac:dyDescent="0.35">
      <c r="A105" s="706" t="s">
        <v>1589</v>
      </c>
      <c r="B105" s="309">
        <v>72</v>
      </c>
      <c r="C105" s="309">
        <v>89</v>
      </c>
      <c r="D105" s="309">
        <v>93</v>
      </c>
      <c r="E105" s="309">
        <v>95</v>
      </c>
      <c r="F105" s="309">
        <v>101</v>
      </c>
      <c r="G105" s="309">
        <v>82</v>
      </c>
      <c r="H105" s="309">
        <v>97</v>
      </c>
      <c r="I105" s="309">
        <v>113</v>
      </c>
      <c r="J105" s="309">
        <v>104</v>
      </c>
      <c r="K105" s="506">
        <v>120</v>
      </c>
      <c r="L105" s="733">
        <v>118</v>
      </c>
    </row>
    <row r="106" spans="1:12" ht="14.5" thickBot="1" x14ac:dyDescent="0.35">
      <c r="A106" s="706" t="s">
        <v>1590</v>
      </c>
      <c r="B106" s="309">
        <v>0</v>
      </c>
      <c r="C106" s="309">
        <v>0</v>
      </c>
      <c r="D106" s="309">
        <v>0</v>
      </c>
      <c r="E106" s="309">
        <v>0</v>
      </c>
      <c r="F106" s="309">
        <v>0</v>
      </c>
      <c r="G106" s="309">
        <v>0</v>
      </c>
      <c r="H106" s="309">
        <v>0</v>
      </c>
      <c r="I106" s="309">
        <v>0</v>
      </c>
      <c r="J106" s="309">
        <v>0</v>
      </c>
      <c r="K106" s="506">
        <v>0</v>
      </c>
      <c r="L106" s="733">
        <v>0</v>
      </c>
    </row>
    <row r="107" spans="1:12" ht="26.5" thickBot="1" x14ac:dyDescent="0.35">
      <c r="A107" s="706" t="s">
        <v>1591</v>
      </c>
      <c r="B107" s="309">
        <v>0</v>
      </c>
      <c r="C107" s="309">
        <v>0</v>
      </c>
      <c r="D107" s="309">
        <v>0</v>
      </c>
      <c r="E107" s="309">
        <v>0</v>
      </c>
      <c r="F107" s="309">
        <v>0</v>
      </c>
      <c r="G107" s="309">
        <v>0</v>
      </c>
      <c r="H107" s="309">
        <v>0</v>
      </c>
      <c r="I107" s="309">
        <v>0</v>
      </c>
      <c r="J107" s="309">
        <v>0</v>
      </c>
      <c r="K107" s="506">
        <v>0</v>
      </c>
      <c r="L107" s="733">
        <v>0</v>
      </c>
    </row>
    <row r="108" spans="1:12" ht="26.5" thickBot="1" x14ac:dyDescent="0.35">
      <c r="A108" s="706" t="s">
        <v>1592</v>
      </c>
      <c r="B108" s="309">
        <v>23</v>
      </c>
      <c r="C108" s="309">
        <v>27</v>
      </c>
      <c r="D108" s="309">
        <v>21</v>
      </c>
      <c r="E108" s="309">
        <v>25</v>
      </c>
      <c r="F108" s="309">
        <v>36</v>
      </c>
      <c r="G108" s="309">
        <v>21</v>
      </c>
      <c r="H108" s="309">
        <v>19</v>
      </c>
      <c r="I108" s="309">
        <v>15</v>
      </c>
      <c r="J108" s="309">
        <v>19</v>
      </c>
      <c r="K108" s="506">
        <v>23</v>
      </c>
      <c r="L108" s="732">
        <v>15</v>
      </c>
    </row>
    <row r="109" spans="1:12" ht="39.5" thickBot="1" x14ac:dyDescent="0.35">
      <c r="A109" s="706" t="s">
        <v>1601</v>
      </c>
      <c r="B109" s="309">
        <v>52</v>
      </c>
      <c r="C109" s="309">
        <v>46</v>
      </c>
      <c r="D109" s="309">
        <v>41</v>
      </c>
      <c r="E109" s="309">
        <v>39</v>
      </c>
      <c r="F109" s="309">
        <v>46</v>
      </c>
      <c r="G109" s="309">
        <v>36</v>
      </c>
      <c r="H109" s="309">
        <v>45</v>
      </c>
      <c r="I109" s="309">
        <v>50</v>
      </c>
      <c r="J109" s="309">
        <v>48</v>
      </c>
      <c r="K109" s="506">
        <v>68</v>
      </c>
      <c r="L109" s="732">
        <v>89</v>
      </c>
    </row>
    <row r="110" spans="1:12" ht="26.5" thickBot="1" x14ac:dyDescent="0.35">
      <c r="A110" s="706" t="s">
        <v>1594</v>
      </c>
      <c r="B110" s="309">
        <v>335</v>
      </c>
      <c r="C110" s="309">
        <v>291</v>
      </c>
      <c r="D110" s="309">
        <v>299</v>
      </c>
      <c r="E110" s="309">
        <v>307</v>
      </c>
      <c r="F110" s="309">
        <v>256</v>
      </c>
      <c r="G110" s="309">
        <v>235</v>
      </c>
      <c r="H110" s="309">
        <v>254</v>
      </c>
      <c r="I110" s="309">
        <v>270</v>
      </c>
      <c r="J110" s="309">
        <v>244</v>
      </c>
      <c r="K110" s="506">
        <v>250</v>
      </c>
      <c r="L110" s="733">
        <v>242</v>
      </c>
    </row>
    <row r="111" spans="1:12" ht="14.5" thickBot="1" x14ac:dyDescent="0.35">
      <c r="A111" s="706" t="s">
        <v>1595</v>
      </c>
      <c r="B111" s="309">
        <v>0</v>
      </c>
      <c r="C111" s="309">
        <v>0</v>
      </c>
      <c r="D111" s="309">
        <v>0</v>
      </c>
      <c r="E111" s="309">
        <v>0</v>
      </c>
      <c r="F111" s="309">
        <v>0</v>
      </c>
      <c r="G111" s="309">
        <v>338</v>
      </c>
      <c r="H111" s="304">
        <v>1382</v>
      </c>
      <c r="I111" s="309">
        <v>246</v>
      </c>
      <c r="J111" s="309">
        <v>23</v>
      </c>
      <c r="K111" s="506">
        <v>16</v>
      </c>
      <c r="L111" s="732">
        <v>2</v>
      </c>
    </row>
    <row r="112" spans="1:12" ht="14.5" thickBot="1" x14ac:dyDescent="0.35">
      <c r="A112" s="334" t="s">
        <v>1596</v>
      </c>
      <c r="B112" s="305">
        <v>5317</v>
      </c>
      <c r="C112" s="305">
        <v>5247</v>
      </c>
      <c r="D112" s="305">
        <v>5442</v>
      </c>
      <c r="E112" s="305">
        <v>5491</v>
      </c>
      <c r="F112" s="305">
        <v>5443</v>
      </c>
      <c r="G112" s="305">
        <v>5556</v>
      </c>
      <c r="H112" s="305">
        <v>6929</v>
      </c>
      <c r="I112" s="305">
        <v>5488</v>
      </c>
      <c r="J112" s="305">
        <v>5035</v>
      </c>
      <c r="K112" s="311">
        <v>4813</v>
      </c>
      <c r="L112" s="734">
        <v>5025</v>
      </c>
    </row>
    <row r="113" spans="1:12" ht="14.5" thickBot="1" x14ac:dyDescent="0.35">
      <c r="A113" s="334" t="s">
        <v>1602</v>
      </c>
      <c r="B113" s="593">
        <v>327</v>
      </c>
      <c r="C113" s="593">
        <v>335</v>
      </c>
      <c r="D113" s="593">
        <v>337</v>
      </c>
      <c r="E113" s="593">
        <v>343</v>
      </c>
      <c r="F113" s="593">
        <v>348</v>
      </c>
      <c r="G113" s="593">
        <v>369</v>
      </c>
      <c r="H113" s="593">
        <v>366</v>
      </c>
      <c r="I113" s="593">
        <v>377</v>
      </c>
      <c r="J113" s="593">
        <v>464</v>
      </c>
      <c r="K113" s="487">
        <v>505</v>
      </c>
      <c r="L113" s="734">
        <v>526</v>
      </c>
    </row>
    <row r="114" spans="1:12" x14ac:dyDescent="0.3">
      <c r="A114" s="406" t="s">
        <v>1597</v>
      </c>
    </row>
    <row r="115" spans="1:12" x14ac:dyDescent="0.3">
      <c r="A115" s="406"/>
    </row>
    <row r="116" spans="1:12" ht="14.5" thickBot="1" x14ac:dyDescent="0.35">
      <c r="A116" s="9" t="s">
        <v>1921</v>
      </c>
    </row>
    <row r="117" spans="1:12" ht="14.5" thickBot="1" x14ac:dyDescent="0.35">
      <c r="A117" s="37" t="s">
        <v>17</v>
      </c>
      <c r="B117" s="714" t="s">
        <v>18</v>
      </c>
      <c r="C117" s="714" t="s">
        <v>19</v>
      </c>
      <c r="D117" s="705" t="s">
        <v>1603</v>
      </c>
    </row>
    <row r="118" spans="1:12" ht="14.5" thickBot="1" x14ac:dyDescent="0.35">
      <c r="A118" s="312" t="s">
        <v>20</v>
      </c>
      <c r="B118" s="49">
        <v>154</v>
      </c>
      <c r="C118" s="739">
        <v>3315.1512987012989</v>
      </c>
      <c r="D118" s="129">
        <v>510.5333</v>
      </c>
    </row>
    <row r="119" spans="1:12" ht="14.5" thickBot="1" x14ac:dyDescent="0.35">
      <c r="A119" s="312" t="s">
        <v>21</v>
      </c>
      <c r="B119" s="49">
        <v>55</v>
      </c>
      <c r="C119" s="739">
        <v>3442.0636363636363</v>
      </c>
      <c r="D119" s="129">
        <v>189.26650000000001</v>
      </c>
    </row>
    <row r="120" spans="1:12" ht="14.5" thickBot="1" x14ac:dyDescent="0.35">
      <c r="A120" s="312" t="s">
        <v>22</v>
      </c>
      <c r="B120" s="49">
        <v>169</v>
      </c>
      <c r="C120" s="739">
        <v>3027.6402366863904</v>
      </c>
      <c r="D120" s="129">
        <v>511.6712</v>
      </c>
    </row>
    <row r="121" spans="1:12" ht="14.5" thickBot="1" x14ac:dyDescent="0.35">
      <c r="A121" s="312" t="s">
        <v>23</v>
      </c>
      <c r="B121" s="49">
        <v>365</v>
      </c>
      <c r="C121" s="739">
        <v>3517.92</v>
      </c>
      <c r="D121" s="129">
        <v>1284.03936</v>
      </c>
    </row>
    <row r="122" spans="1:12" ht="14.5" thickBot="1" x14ac:dyDescent="0.35">
      <c r="A122" s="312" t="s">
        <v>24</v>
      </c>
      <c r="B122" s="49">
        <v>35</v>
      </c>
      <c r="C122" s="739">
        <v>2753.6600000000003</v>
      </c>
      <c r="D122" s="129">
        <v>96.378100000000003</v>
      </c>
    </row>
    <row r="123" spans="1:12" ht="14.5" thickBot="1" x14ac:dyDescent="0.35">
      <c r="A123" s="312" t="s">
        <v>25</v>
      </c>
      <c r="B123" s="49">
        <v>51</v>
      </c>
      <c r="C123" s="739">
        <v>3373.9058823529408</v>
      </c>
      <c r="D123" s="129">
        <v>172.0692</v>
      </c>
    </row>
    <row r="124" spans="1:12" ht="14.5" thickBot="1" x14ac:dyDescent="0.35">
      <c r="A124" s="312" t="s">
        <v>26</v>
      </c>
      <c r="B124" s="49">
        <v>45</v>
      </c>
      <c r="C124" s="739">
        <v>2652.8888888888887</v>
      </c>
      <c r="D124" s="129">
        <v>119.38</v>
      </c>
    </row>
    <row r="125" spans="1:12" ht="14.5" thickBot="1" x14ac:dyDescent="0.35">
      <c r="A125" s="312" t="s">
        <v>27</v>
      </c>
      <c r="B125" s="49">
        <v>80</v>
      </c>
      <c r="C125" s="739">
        <v>2906.1674999999996</v>
      </c>
      <c r="D125" s="129">
        <v>232.46600000000001</v>
      </c>
    </row>
    <row r="126" spans="1:12" ht="14.5" thickBot="1" x14ac:dyDescent="0.35">
      <c r="A126" s="312" t="s">
        <v>28</v>
      </c>
      <c r="B126" s="49">
        <v>196</v>
      </c>
      <c r="C126" s="739">
        <v>3078.1846938775516</v>
      </c>
      <c r="D126" s="129">
        <v>601.52149999999995</v>
      </c>
    </row>
    <row r="127" spans="1:12" ht="14.5" thickBot="1" x14ac:dyDescent="0.35">
      <c r="A127" s="312" t="s">
        <v>29</v>
      </c>
      <c r="B127" s="49">
        <v>59</v>
      </c>
      <c r="C127" s="739">
        <v>3153.3464406779672</v>
      </c>
      <c r="D127" s="129">
        <v>181.75744</v>
      </c>
    </row>
    <row r="128" spans="1:12" ht="14.5" thickBot="1" x14ac:dyDescent="0.35">
      <c r="A128" s="312" t="s">
        <v>30</v>
      </c>
      <c r="B128" s="49">
        <v>250</v>
      </c>
      <c r="C128" s="739">
        <v>3579.0332000000003</v>
      </c>
      <c r="D128" s="129">
        <v>892.92819999999995</v>
      </c>
    </row>
    <row r="129" spans="1:5" ht="14.5" thickBot="1" x14ac:dyDescent="0.35">
      <c r="A129" s="312" t="s">
        <v>31</v>
      </c>
      <c r="B129" s="49">
        <v>45</v>
      </c>
      <c r="C129" s="739">
        <v>2444.2800000000002</v>
      </c>
      <c r="D129" s="129">
        <v>109.9926</v>
      </c>
      <c r="E129" s="12"/>
    </row>
    <row r="130" spans="1:5" ht="14.5" thickBot="1" x14ac:dyDescent="0.35">
      <c r="A130" s="315" t="s">
        <v>32</v>
      </c>
      <c r="B130" s="130">
        <v>1504</v>
      </c>
      <c r="C130" s="740" t="s">
        <v>870</v>
      </c>
      <c r="D130" s="130">
        <v>4902.0033999999996</v>
      </c>
    </row>
    <row r="131" spans="1:5" ht="14.5" thickBot="1" x14ac:dyDescent="0.35">
      <c r="A131" s="315" t="s">
        <v>33</v>
      </c>
      <c r="B131" s="741">
        <v>125.33333333333333</v>
      </c>
      <c r="C131" s="740">
        <v>3264.6280585106424</v>
      </c>
      <c r="D131" s="92" t="s">
        <v>13</v>
      </c>
    </row>
    <row r="132" spans="1:5" x14ac:dyDescent="0.3">
      <c r="A132" s="406" t="s">
        <v>7</v>
      </c>
    </row>
    <row r="133" spans="1:5" x14ac:dyDescent="0.3">
      <c r="A133" s="406"/>
    </row>
  </sheetData>
  <mergeCells count="29">
    <mergeCell ref="L96:L97"/>
    <mergeCell ref="B14:D14"/>
    <mergeCell ref="E14:F14"/>
    <mergeCell ref="C15:D15"/>
    <mergeCell ref="C16:D16"/>
    <mergeCell ref="H96:H97"/>
    <mergeCell ref="I96:I97"/>
    <mergeCell ref="J96:J97"/>
    <mergeCell ref="K96:K97"/>
    <mergeCell ref="G96:G97"/>
    <mergeCell ref="A27:A28"/>
    <mergeCell ref="B27:C27"/>
    <mergeCell ref="C17:D17"/>
    <mergeCell ref="C18:D18"/>
    <mergeCell ref="C19:D19"/>
    <mergeCell ref="C20:D20"/>
    <mergeCell ref="C21:D21"/>
    <mergeCell ref="C22:D22"/>
    <mergeCell ref="C23:D23"/>
    <mergeCell ref="A96:A97"/>
    <mergeCell ref="B96:B97"/>
    <mergeCell ref="C96:C97"/>
    <mergeCell ref="D96:D97"/>
    <mergeCell ref="F96:F97"/>
    <mergeCell ref="A3:A4"/>
    <mergeCell ref="B3:B4"/>
    <mergeCell ref="C3:C4"/>
    <mergeCell ref="D3:D4"/>
    <mergeCell ref="E3:E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C8D4"/>
  </sheetPr>
  <dimension ref="A2:Q347"/>
  <sheetViews>
    <sheetView zoomScaleNormal="100" zoomScaleSheetLayoutView="100" workbookViewId="0">
      <selection activeCell="D35" sqref="D35"/>
    </sheetView>
  </sheetViews>
  <sheetFormatPr defaultColWidth="9.1796875" defaultRowHeight="14" x14ac:dyDescent="0.3"/>
  <cols>
    <col min="1" max="1" width="26.7265625" style="3" customWidth="1"/>
    <col min="2" max="2" width="16.81640625" style="3" customWidth="1"/>
    <col min="3" max="3" width="16.453125" style="3" customWidth="1"/>
    <col min="4" max="4" width="18.54296875" style="3" customWidth="1"/>
    <col min="5" max="5" width="15.1796875" style="3" bestFit="1" customWidth="1"/>
    <col min="6" max="6" width="12" style="3" customWidth="1"/>
    <col min="7" max="7" width="16.7265625" style="3" customWidth="1"/>
    <col min="8" max="8" width="8.81640625" style="3" customWidth="1"/>
    <col min="9" max="9" width="13.54296875" style="3" customWidth="1"/>
    <col min="10" max="10" width="15.1796875" style="3" bestFit="1" customWidth="1"/>
    <col min="11" max="11" width="13" style="3" customWidth="1"/>
    <col min="12" max="12" width="9.1796875" style="3"/>
    <col min="13" max="13" width="11" style="3" customWidth="1"/>
    <col min="14" max="15" width="9.1796875" style="3"/>
    <col min="16" max="16" width="13.1796875" style="3" customWidth="1"/>
    <col min="17" max="29" width="9.1796875" style="3"/>
    <col min="30" max="30" width="23.26953125" style="3" bestFit="1" customWidth="1"/>
    <col min="31" max="31" width="12.26953125" style="3" bestFit="1" customWidth="1"/>
    <col min="32" max="32" width="13.54296875" style="3" bestFit="1" customWidth="1"/>
    <col min="33" max="33" width="15.1796875" style="3" bestFit="1" customWidth="1"/>
    <col min="34" max="34" width="13.453125" style="3" bestFit="1" customWidth="1"/>
    <col min="35" max="16384" width="9.1796875" style="3"/>
  </cols>
  <sheetData>
    <row r="2" spans="1:7" ht="14.5" thickBot="1" x14ac:dyDescent="0.35">
      <c r="A2" s="4" t="s">
        <v>1950</v>
      </c>
    </row>
    <row r="3" spans="1:7" ht="37.5" customHeight="1" x14ac:dyDescent="0.3">
      <c r="A3" s="709" t="s">
        <v>34</v>
      </c>
      <c r="B3" s="709" t="s">
        <v>35</v>
      </c>
      <c r="C3" s="709" t="s">
        <v>36</v>
      </c>
      <c r="D3" s="709" t="s">
        <v>37</v>
      </c>
      <c r="E3" s="709" t="s">
        <v>38</v>
      </c>
      <c r="F3" s="707" t="s">
        <v>1951</v>
      </c>
      <c r="G3" s="149" t="s">
        <v>1606</v>
      </c>
    </row>
    <row r="4" spans="1:7" ht="14.5" thickBot="1" x14ac:dyDescent="0.35">
      <c r="A4" s="710"/>
      <c r="B4" s="710"/>
      <c r="C4" s="710"/>
      <c r="D4" s="710"/>
      <c r="E4" s="710"/>
      <c r="F4" s="708"/>
      <c r="G4" s="150" t="s">
        <v>1607</v>
      </c>
    </row>
    <row r="5" spans="1:7" ht="14.5" thickBot="1" x14ac:dyDescent="0.35">
      <c r="A5" s="307" t="s">
        <v>40</v>
      </c>
      <c r="B5" s="595">
        <v>1035.9000000000001</v>
      </c>
      <c r="C5" s="309">
        <v>0</v>
      </c>
      <c r="D5" s="309">
        <v>0</v>
      </c>
      <c r="E5" s="596">
        <v>3956.6</v>
      </c>
      <c r="F5" s="595">
        <v>4992.3999999999996</v>
      </c>
      <c r="G5" s="306">
        <v>0.26100000000000001</v>
      </c>
    </row>
    <row r="6" spans="1:7" ht="14.5" thickBot="1" x14ac:dyDescent="0.35">
      <c r="A6" s="307" t="s">
        <v>1608</v>
      </c>
      <c r="B6" s="309">
        <v>237.1</v>
      </c>
      <c r="C6" s="309">
        <v>0</v>
      </c>
      <c r="D6" s="309">
        <v>0</v>
      </c>
      <c r="E6" s="506">
        <v>652</v>
      </c>
      <c r="F6" s="309">
        <v>889.1</v>
      </c>
      <c r="G6" s="306">
        <v>4.5999999999999999E-2</v>
      </c>
    </row>
    <row r="7" spans="1:7" ht="14.5" thickBot="1" x14ac:dyDescent="0.35">
      <c r="A7" s="307" t="s">
        <v>41</v>
      </c>
      <c r="B7" s="309">
        <v>770.3</v>
      </c>
      <c r="C7" s="309">
        <v>166.6</v>
      </c>
      <c r="D7" s="309">
        <v>895</v>
      </c>
      <c r="E7" s="596">
        <v>2969.2</v>
      </c>
      <c r="F7" s="595">
        <v>4801.2</v>
      </c>
      <c r="G7" s="306">
        <v>0.251</v>
      </c>
    </row>
    <row r="8" spans="1:7" ht="14.5" thickBot="1" x14ac:dyDescent="0.35">
      <c r="A8" s="307" t="s">
        <v>1009</v>
      </c>
      <c r="B8" s="595">
        <v>784.9</v>
      </c>
      <c r="C8" s="309">
        <v>0</v>
      </c>
      <c r="D8" s="309">
        <v>301.89999999999998</v>
      </c>
      <c r="E8" s="596">
        <v>3440.8</v>
      </c>
      <c r="F8" s="595">
        <v>4527.6000000000004</v>
      </c>
      <c r="G8" s="306">
        <v>0.23699999999999999</v>
      </c>
    </row>
    <row r="9" spans="1:7" ht="14.5" thickBot="1" x14ac:dyDescent="0.35">
      <c r="A9" s="307" t="s">
        <v>42</v>
      </c>
      <c r="B9" s="309">
        <v>750.4</v>
      </c>
      <c r="C9" s="309">
        <v>95.7</v>
      </c>
      <c r="D9" s="309">
        <v>250.5</v>
      </c>
      <c r="E9" s="596">
        <v>2825.9</v>
      </c>
      <c r="F9" s="595">
        <v>3922.5</v>
      </c>
      <c r="G9" s="306">
        <v>0.20499999999999999</v>
      </c>
    </row>
    <row r="10" spans="1:7" ht="14.5" thickBot="1" x14ac:dyDescent="0.35">
      <c r="A10" s="308" t="s">
        <v>12</v>
      </c>
      <c r="B10" s="597">
        <v>3578.6</v>
      </c>
      <c r="C10" s="593">
        <v>262.39999999999998</v>
      </c>
      <c r="D10" s="597">
        <v>1447.5</v>
      </c>
      <c r="E10" s="598">
        <v>13844.4</v>
      </c>
      <c r="F10" s="597">
        <v>19132.8</v>
      </c>
      <c r="G10" s="306">
        <v>1</v>
      </c>
    </row>
    <row r="11" spans="1:7" ht="14.5" thickBot="1" x14ac:dyDescent="0.35">
      <c r="A11" s="307" t="s">
        <v>39</v>
      </c>
      <c r="B11" s="599">
        <v>0.187</v>
      </c>
      <c r="C11" s="599">
        <v>1.4E-2</v>
      </c>
      <c r="D11" s="599">
        <v>7.5999999999999998E-2</v>
      </c>
      <c r="E11" s="600">
        <v>0.72399999999999998</v>
      </c>
      <c r="F11" s="593" t="s">
        <v>1609</v>
      </c>
      <c r="G11" s="593" t="s">
        <v>1609</v>
      </c>
    </row>
    <row r="12" spans="1:7" x14ac:dyDescent="0.3">
      <c r="A12" s="28" t="s">
        <v>966</v>
      </c>
      <c r="B12" s="21"/>
      <c r="C12" s="21"/>
      <c r="D12" s="21"/>
      <c r="E12" s="21"/>
      <c r="F12" s="21"/>
      <c r="G12" s="21"/>
    </row>
    <row r="14" spans="1:7" ht="14.5" thickBot="1" x14ac:dyDescent="0.35">
      <c r="A14" s="6" t="s">
        <v>1610</v>
      </c>
    </row>
    <row r="15" spans="1:7" ht="17.25" customHeight="1" thickBot="1" x14ac:dyDescent="0.35">
      <c r="A15" s="814" t="s">
        <v>1611</v>
      </c>
      <c r="B15" s="832"/>
      <c r="C15" s="832"/>
      <c r="D15" s="832"/>
      <c r="E15" s="815"/>
    </row>
    <row r="16" spans="1:7" ht="14.5" thickBot="1" x14ac:dyDescent="0.35">
      <c r="A16" s="704" t="s">
        <v>43</v>
      </c>
      <c r="B16" s="40" t="s">
        <v>829</v>
      </c>
      <c r="C16" s="40" t="s">
        <v>44</v>
      </c>
      <c r="D16" s="40" t="s">
        <v>1612</v>
      </c>
      <c r="E16" s="40" t="s">
        <v>45</v>
      </c>
    </row>
    <row r="17" spans="1:5" ht="14.5" thickBot="1" x14ac:dyDescent="0.35">
      <c r="A17" s="601">
        <v>45657</v>
      </c>
      <c r="B17" s="599">
        <v>0.28399999999999997</v>
      </c>
      <c r="C17" s="599">
        <v>1.2999999999999999E-2</v>
      </c>
      <c r="D17" s="599">
        <v>7.3999999999999996E-2</v>
      </c>
      <c r="E17" s="599">
        <v>0.629</v>
      </c>
    </row>
    <row r="18" spans="1:5" ht="14.5" thickBot="1" x14ac:dyDescent="0.35">
      <c r="A18" s="601">
        <v>46022</v>
      </c>
      <c r="B18" s="599">
        <v>0.187</v>
      </c>
      <c r="C18" s="599">
        <v>1.4E-2</v>
      </c>
      <c r="D18" s="599">
        <v>7.5999999999999998E-2</v>
      </c>
      <c r="E18" s="599">
        <v>0.72399999999999998</v>
      </c>
    </row>
    <row r="19" spans="1:5" x14ac:dyDescent="0.3">
      <c r="A19" s="5" t="s">
        <v>966</v>
      </c>
    </row>
    <row r="21" spans="1:5" ht="14.5" thickBot="1" x14ac:dyDescent="0.35">
      <c r="A21" s="6" t="s">
        <v>1952</v>
      </c>
    </row>
    <row r="22" spans="1:5" ht="14.5" thickBot="1" x14ac:dyDescent="0.35">
      <c r="A22" s="37" t="s">
        <v>46</v>
      </c>
      <c r="B22" s="705" t="s">
        <v>1953</v>
      </c>
      <c r="C22" s="705" t="s">
        <v>1954</v>
      </c>
    </row>
    <row r="23" spans="1:5" ht="14.5" thickBot="1" x14ac:dyDescent="0.35">
      <c r="A23" s="44" t="s">
        <v>47</v>
      </c>
      <c r="B23" s="599">
        <v>2.1999999999999999E-2</v>
      </c>
      <c r="C23" s="599">
        <v>1.9E-2</v>
      </c>
    </row>
    <row r="24" spans="1:5" ht="14.5" thickBot="1" x14ac:dyDescent="0.35">
      <c r="A24" s="44" t="s">
        <v>48</v>
      </c>
      <c r="B24" s="599">
        <v>0.17499999999999999</v>
      </c>
      <c r="C24" s="599">
        <v>0.109</v>
      </c>
    </row>
    <row r="25" spans="1:5" ht="14.5" thickBot="1" x14ac:dyDescent="0.35">
      <c r="A25" s="44" t="s">
        <v>49</v>
      </c>
      <c r="B25" s="599">
        <v>0.2</v>
      </c>
      <c r="C25" s="599">
        <v>0.106</v>
      </c>
    </row>
    <row r="26" spans="1:5" ht="14.5" thickBot="1" x14ac:dyDescent="0.35">
      <c r="A26" s="44" t="s">
        <v>50</v>
      </c>
      <c r="B26" s="599">
        <v>0.252</v>
      </c>
      <c r="C26" s="599">
        <v>6.7000000000000004E-2</v>
      </c>
    </row>
    <row r="27" spans="1:5" x14ac:dyDescent="0.3">
      <c r="A27" s="5" t="s">
        <v>967</v>
      </c>
    </row>
    <row r="29" spans="1:5" ht="14.5" thickBot="1" x14ac:dyDescent="0.35">
      <c r="A29" s="6" t="s">
        <v>1955</v>
      </c>
      <c r="E29" s="136"/>
    </row>
    <row r="30" spans="1:5" ht="14.5" thickBot="1" x14ac:dyDescent="0.35">
      <c r="A30" s="37" t="s">
        <v>34</v>
      </c>
      <c r="B30" s="705" t="s">
        <v>51</v>
      </c>
      <c r="C30" s="705" t="s">
        <v>52</v>
      </c>
    </row>
    <row r="31" spans="1:5" ht="14.5" thickBot="1" x14ac:dyDescent="0.35">
      <c r="A31" s="303" t="s">
        <v>40</v>
      </c>
      <c r="B31" s="754">
        <v>507594</v>
      </c>
      <c r="C31" s="755">
        <v>0.25</v>
      </c>
      <c r="D31" s="185"/>
    </row>
    <row r="32" spans="1:5" ht="14.5" thickBot="1" x14ac:dyDescent="0.35">
      <c r="A32" s="303" t="s">
        <v>1608</v>
      </c>
      <c r="B32" s="754">
        <v>167814</v>
      </c>
      <c r="C32" s="755">
        <v>0.08</v>
      </c>
      <c r="D32" s="185"/>
    </row>
    <row r="33" spans="1:4" ht="14.5" thickBot="1" x14ac:dyDescent="0.35">
      <c r="A33" s="303" t="s">
        <v>41</v>
      </c>
      <c r="B33" s="754">
        <v>528070</v>
      </c>
      <c r="C33" s="755">
        <v>0.26</v>
      </c>
      <c r="D33" s="21"/>
    </row>
    <row r="34" spans="1:4" ht="14.5" thickBot="1" x14ac:dyDescent="0.35">
      <c r="A34" s="303" t="s">
        <v>1009</v>
      </c>
      <c r="B34" s="754">
        <v>388436</v>
      </c>
      <c r="C34" s="755">
        <v>0.19</v>
      </c>
      <c r="D34" s="21"/>
    </row>
    <row r="35" spans="1:4" ht="14.5" thickBot="1" x14ac:dyDescent="0.35">
      <c r="A35" s="303" t="s">
        <v>42</v>
      </c>
      <c r="B35" s="754">
        <v>416358</v>
      </c>
      <c r="C35" s="755">
        <v>0.21</v>
      </c>
      <c r="D35" s="21"/>
    </row>
    <row r="36" spans="1:4" ht="14.5" thickBot="1" x14ac:dyDescent="0.35">
      <c r="A36" s="302" t="s">
        <v>12</v>
      </c>
      <c r="B36" s="756">
        <v>2008272</v>
      </c>
      <c r="C36" s="757">
        <v>1</v>
      </c>
      <c r="D36" s="21"/>
    </row>
    <row r="37" spans="1:4" x14ac:dyDescent="0.3">
      <c r="A37" s="28" t="s">
        <v>60</v>
      </c>
      <c r="B37" s="21"/>
      <c r="C37" s="21"/>
      <c r="D37" s="21"/>
    </row>
    <row r="38" spans="1:4" x14ac:dyDescent="0.3">
      <c r="A38" s="28" t="s">
        <v>1614</v>
      </c>
      <c r="B38" s="21"/>
      <c r="C38" s="21"/>
      <c r="D38" s="21"/>
    </row>
    <row r="40" spans="1:4" ht="14.5" thickBot="1" x14ac:dyDescent="0.35">
      <c r="A40" s="6" t="s">
        <v>1956</v>
      </c>
    </row>
    <row r="41" spans="1:4" ht="14.5" thickBot="1" x14ac:dyDescent="0.35">
      <c r="A41" s="758" t="s">
        <v>53</v>
      </c>
      <c r="B41" s="705" t="s">
        <v>51</v>
      </c>
      <c r="C41" s="714" t="s">
        <v>54</v>
      </c>
    </row>
    <row r="42" spans="1:4" ht="14.5" thickBot="1" x14ac:dyDescent="0.35">
      <c r="A42" s="291" t="s">
        <v>55</v>
      </c>
      <c r="B42" s="754">
        <v>93017</v>
      </c>
      <c r="C42" s="755">
        <v>0.05</v>
      </c>
    </row>
    <row r="43" spans="1:4" ht="14.5" thickBot="1" x14ac:dyDescent="0.35">
      <c r="A43" s="291" t="s">
        <v>56</v>
      </c>
      <c r="B43" s="754">
        <v>358714</v>
      </c>
      <c r="C43" s="755">
        <v>0.17</v>
      </c>
    </row>
    <row r="44" spans="1:4" ht="14.5" thickBot="1" x14ac:dyDescent="0.35">
      <c r="A44" s="291" t="s">
        <v>57</v>
      </c>
      <c r="B44" s="754">
        <v>530544</v>
      </c>
      <c r="C44" s="755">
        <v>0.26</v>
      </c>
    </row>
    <row r="45" spans="1:4" ht="14.5" thickBot="1" x14ac:dyDescent="0.35">
      <c r="A45" s="291" t="s">
        <v>58</v>
      </c>
      <c r="B45" s="754">
        <v>579076</v>
      </c>
      <c r="C45" s="755">
        <v>0.28000000000000003</v>
      </c>
    </row>
    <row r="46" spans="1:4" ht="14.5" thickBot="1" x14ac:dyDescent="0.35">
      <c r="A46" s="291" t="s">
        <v>59</v>
      </c>
      <c r="B46" s="754">
        <v>490948</v>
      </c>
      <c r="C46" s="755">
        <v>0.24</v>
      </c>
    </row>
    <row r="47" spans="1:4" ht="14.5" thickBot="1" x14ac:dyDescent="0.35">
      <c r="A47" s="759" t="s">
        <v>12</v>
      </c>
      <c r="B47" s="756">
        <v>2052299</v>
      </c>
      <c r="C47" s="757">
        <v>1</v>
      </c>
    </row>
    <row r="48" spans="1:4" x14ac:dyDescent="0.3">
      <c r="A48" s="5" t="s">
        <v>60</v>
      </c>
    </row>
    <row r="50" spans="1:6" ht="14.5" thickBot="1" x14ac:dyDescent="0.35">
      <c r="A50" s="6" t="s">
        <v>1957</v>
      </c>
    </row>
    <row r="51" spans="1:6" ht="14.5" thickBot="1" x14ac:dyDescent="0.35">
      <c r="A51" s="45"/>
      <c r="B51" s="760" t="s">
        <v>975</v>
      </c>
      <c r="C51" s="760" t="s">
        <v>1615</v>
      </c>
      <c r="D51" s="760" t="s">
        <v>1616</v>
      </c>
    </row>
    <row r="52" spans="1:6" ht="14.5" thickBot="1" x14ac:dyDescent="0.35">
      <c r="A52" s="761" t="s">
        <v>1617</v>
      </c>
      <c r="B52" s="762">
        <v>1959</v>
      </c>
      <c r="C52" s="763">
        <v>26.3</v>
      </c>
      <c r="D52" s="762">
        <v>15391243</v>
      </c>
    </row>
    <row r="53" spans="1:6" ht="14.5" thickBot="1" x14ac:dyDescent="0.35">
      <c r="A53" s="761" t="s">
        <v>1618</v>
      </c>
      <c r="B53" s="763">
        <v>183</v>
      </c>
      <c r="C53" s="763">
        <v>24.9</v>
      </c>
      <c r="D53" s="762">
        <v>1411501</v>
      </c>
    </row>
    <row r="54" spans="1:6" ht="14.5" thickBot="1" x14ac:dyDescent="0.35">
      <c r="A54" s="761" t="s">
        <v>1619</v>
      </c>
      <c r="B54" s="763">
        <v>413</v>
      </c>
      <c r="C54" s="763">
        <v>25.8</v>
      </c>
      <c r="D54" s="762">
        <v>3410442</v>
      </c>
    </row>
    <row r="55" spans="1:6" ht="14.5" thickBot="1" x14ac:dyDescent="0.35">
      <c r="A55" s="761" t="s">
        <v>1620</v>
      </c>
      <c r="B55" s="763">
        <v>20</v>
      </c>
      <c r="C55" s="763">
        <v>22</v>
      </c>
      <c r="D55" s="762">
        <v>168117</v>
      </c>
    </row>
    <row r="56" spans="1:6" ht="14.5" thickBot="1" x14ac:dyDescent="0.35">
      <c r="A56" s="761" t="s">
        <v>1621</v>
      </c>
      <c r="B56" s="763">
        <v>8</v>
      </c>
      <c r="C56" s="763">
        <v>25.8</v>
      </c>
      <c r="D56" s="762">
        <v>82979</v>
      </c>
    </row>
    <row r="57" spans="1:6" ht="14.5" thickBot="1" x14ac:dyDescent="0.35">
      <c r="A57" s="761" t="s">
        <v>1622</v>
      </c>
      <c r="B57" s="763">
        <v>14</v>
      </c>
      <c r="C57" s="763">
        <v>18.600000000000001</v>
      </c>
      <c r="D57" s="762">
        <v>10947</v>
      </c>
    </row>
    <row r="58" spans="1:6" ht="14.5" thickBot="1" x14ac:dyDescent="0.35">
      <c r="A58" s="761" t="s">
        <v>1623</v>
      </c>
      <c r="B58" s="762">
        <v>8168</v>
      </c>
      <c r="C58" s="764">
        <v>17560.3</v>
      </c>
      <c r="D58" s="762">
        <v>143894618</v>
      </c>
    </row>
    <row r="59" spans="1:6" ht="14.5" thickBot="1" x14ac:dyDescent="0.35">
      <c r="A59" s="761" t="s">
        <v>1624</v>
      </c>
      <c r="B59" s="762">
        <v>1028</v>
      </c>
      <c r="C59" s="763">
        <v>14.9</v>
      </c>
      <c r="D59" s="762">
        <v>2450891</v>
      </c>
    </row>
    <row r="60" spans="1:6" ht="14.5" thickBot="1" x14ac:dyDescent="0.35">
      <c r="A60" s="765" t="s">
        <v>12</v>
      </c>
      <c r="B60" s="766">
        <v>11793</v>
      </c>
      <c r="C60" s="767" t="s">
        <v>1958</v>
      </c>
      <c r="D60" s="766">
        <v>166919261</v>
      </c>
    </row>
    <row r="61" spans="1:6" x14ac:dyDescent="0.3">
      <c r="A61" s="28" t="s">
        <v>1959</v>
      </c>
    </row>
    <row r="63" spans="1:6" ht="14.5" thickBot="1" x14ac:dyDescent="0.35">
      <c r="A63" s="4" t="s">
        <v>1960</v>
      </c>
    </row>
    <row r="64" spans="1:6" ht="14.5" thickBot="1" x14ac:dyDescent="0.35">
      <c r="A64" s="603"/>
      <c r="B64" s="835">
        <v>2024</v>
      </c>
      <c r="C64" s="836"/>
      <c r="D64" s="836"/>
      <c r="E64" s="836">
        <v>2025</v>
      </c>
      <c r="F64" s="836"/>
    </row>
    <row r="65" spans="1:6" ht="27.5" thickBot="1" x14ac:dyDescent="0.35">
      <c r="A65" s="604" t="s">
        <v>61</v>
      </c>
      <c r="B65" s="837" t="s">
        <v>62</v>
      </c>
      <c r="C65" s="838"/>
      <c r="D65" s="606" t="s">
        <v>63</v>
      </c>
      <c r="E65" s="605" t="s">
        <v>62</v>
      </c>
      <c r="F65" s="606" t="s">
        <v>63</v>
      </c>
    </row>
    <row r="66" spans="1:6" ht="14.5" thickBot="1" x14ac:dyDescent="0.35">
      <c r="A66" s="507" t="s">
        <v>64</v>
      </c>
      <c r="B66" s="839">
        <v>327022</v>
      </c>
      <c r="C66" s="840"/>
      <c r="D66" s="768">
        <v>0.32</v>
      </c>
      <c r="E66" s="310">
        <v>352885</v>
      </c>
      <c r="F66" s="768">
        <v>0.31</v>
      </c>
    </row>
    <row r="67" spans="1:6" ht="14.5" thickBot="1" x14ac:dyDescent="0.35">
      <c r="A67" s="607" t="s">
        <v>795</v>
      </c>
      <c r="B67" s="839">
        <v>452865</v>
      </c>
      <c r="C67" s="840"/>
      <c r="D67" s="768">
        <v>0.44</v>
      </c>
      <c r="E67" s="310">
        <v>481195</v>
      </c>
      <c r="F67" s="768">
        <v>0.43</v>
      </c>
    </row>
    <row r="68" spans="1:6" ht="14.5" thickBot="1" x14ac:dyDescent="0.35">
      <c r="A68" s="507" t="s">
        <v>65</v>
      </c>
      <c r="B68" s="839">
        <v>127931</v>
      </c>
      <c r="C68" s="840"/>
      <c r="D68" s="768">
        <v>0.12</v>
      </c>
      <c r="E68" s="310">
        <v>129890</v>
      </c>
      <c r="F68" s="768">
        <v>0.12</v>
      </c>
    </row>
    <row r="69" spans="1:6" ht="14.5" thickBot="1" x14ac:dyDescent="0.35">
      <c r="A69" s="507" t="s">
        <v>999</v>
      </c>
      <c r="B69" s="839">
        <v>124381</v>
      </c>
      <c r="C69" s="840"/>
      <c r="D69" s="768">
        <v>0.12</v>
      </c>
      <c r="E69" s="310">
        <v>164164</v>
      </c>
      <c r="F69" s="768">
        <v>0.15</v>
      </c>
    </row>
    <row r="70" spans="1:6" ht="14.5" thickBot="1" x14ac:dyDescent="0.35">
      <c r="A70" s="608" t="s">
        <v>12</v>
      </c>
      <c r="B70" s="841">
        <v>1032199</v>
      </c>
      <c r="C70" s="842"/>
      <c r="D70" s="768">
        <v>1</v>
      </c>
      <c r="E70" s="487" t="s">
        <v>1961</v>
      </c>
      <c r="F70" s="768">
        <v>1</v>
      </c>
    </row>
    <row r="71" spans="1:6" x14ac:dyDescent="0.3">
      <c r="A71" s="28" t="s">
        <v>66</v>
      </c>
    </row>
    <row r="72" spans="1:6" x14ac:dyDescent="0.3">
      <c r="A72" s="4"/>
    </row>
    <row r="73" spans="1:6" ht="14.5" thickBot="1" x14ac:dyDescent="0.35">
      <c r="A73" s="166" t="s">
        <v>1962</v>
      </c>
      <c r="B73" s="21"/>
      <c r="C73" s="21"/>
      <c r="D73" s="21"/>
    </row>
    <row r="74" spans="1:6" ht="14.5" thickBot="1" x14ac:dyDescent="0.35">
      <c r="A74" s="812" t="s">
        <v>67</v>
      </c>
      <c r="B74" s="814">
        <v>2024</v>
      </c>
      <c r="C74" s="832"/>
      <c r="D74" s="815"/>
      <c r="E74" s="814">
        <v>2025</v>
      </c>
      <c r="F74" s="815"/>
    </row>
    <row r="75" spans="1:6" ht="42.5" thickBot="1" x14ac:dyDescent="0.35">
      <c r="A75" s="813"/>
      <c r="B75" s="40" t="s">
        <v>968</v>
      </c>
      <c r="C75" s="713" t="s">
        <v>19</v>
      </c>
      <c r="D75" s="814" t="s">
        <v>969</v>
      </c>
      <c r="E75" s="815"/>
      <c r="F75" s="713" t="s">
        <v>19</v>
      </c>
    </row>
    <row r="76" spans="1:6" ht="14.5" thickBot="1" x14ac:dyDescent="0.35">
      <c r="A76" s="43" t="s">
        <v>970</v>
      </c>
      <c r="B76" s="38">
        <v>84.7</v>
      </c>
      <c r="C76" s="207">
        <v>251</v>
      </c>
      <c r="D76" s="833">
        <v>82.3</v>
      </c>
      <c r="E76" s="834"/>
      <c r="F76" s="207">
        <v>117</v>
      </c>
    </row>
    <row r="77" spans="1:6" ht="14.5" thickBot="1" x14ac:dyDescent="0.35">
      <c r="A77" s="127" t="s">
        <v>971</v>
      </c>
      <c r="B77" s="38">
        <v>1.6</v>
      </c>
      <c r="C77" s="207">
        <v>974</v>
      </c>
      <c r="D77" s="833">
        <v>1.1000000000000001</v>
      </c>
      <c r="E77" s="834"/>
      <c r="F77" s="207">
        <v>344</v>
      </c>
    </row>
    <row r="78" spans="1:6" ht="17.25" customHeight="1" thickBot="1" x14ac:dyDescent="0.35">
      <c r="A78" s="43" t="s">
        <v>68</v>
      </c>
      <c r="B78" s="38">
        <v>10.4</v>
      </c>
      <c r="C78" s="227">
        <v>4728</v>
      </c>
      <c r="D78" s="833">
        <v>9.8000000000000007</v>
      </c>
      <c r="E78" s="834"/>
      <c r="F78" s="227">
        <v>5117</v>
      </c>
    </row>
    <row r="79" spans="1:6" ht="14.5" thickBot="1" x14ac:dyDescent="0.35">
      <c r="A79" s="43" t="s">
        <v>69</v>
      </c>
      <c r="B79" s="38">
        <v>20.399999999999999</v>
      </c>
      <c r="C79" s="227">
        <v>3358</v>
      </c>
      <c r="D79" s="833">
        <v>18.8</v>
      </c>
      <c r="E79" s="834"/>
      <c r="F79" s="227">
        <v>3215</v>
      </c>
    </row>
    <row r="80" spans="1:6" ht="14.5" thickBot="1" x14ac:dyDescent="0.35">
      <c r="A80" s="43" t="s">
        <v>70</v>
      </c>
      <c r="B80" s="38">
        <v>82.1</v>
      </c>
      <c r="C80" s="227">
        <v>3396</v>
      </c>
      <c r="D80" s="833">
        <v>77</v>
      </c>
      <c r="E80" s="834"/>
      <c r="F80" s="227">
        <v>3805</v>
      </c>
    </row>
    <row r="81" spans="1:11" x14ac:dyDescent="0.3">
      <c r="A81" s="28" t="s">
        <v>66</v>
      </c>
      <c r="B81" s="21"/>
      <c r="C81" s="21"/>
      <c r="D81" s="21"/>
      <c r="E81" s="21"/>
      <c r="F81" s="21"/>
    </row>
    <row r="82" spans="1:11" x14ac:dyDescent="0.3">
      <c r="A82" s="3" t="s">
        <v>972</v>
      </c>
      <c r="B82" s="21"/>
      <c r="C82" s="21"/>
      <c r="D82" s="21"/>
      <c r="E82" s="21"/>
      <c r="F82" s="21"/>
    </row>
    <row r="83" spans="1:11" x14ac:dyDescent="0.3">
      <c r="B83" s="21"/>
      <c r="C83" s="21"/>
      <c r="D83" s="21"/>
      <c r="E83" s="21"/>
      <c r="F83" s="21"/>
    </row>
    <row r="84" spans="1:11" ht="14.5" thickBot="1" x14ac:dyDescent="0.35">
      <c r="A84" s="166" t="s">
        <v>1963</v>
      </c>
      <c r="B84" s="21"/>
      <c r="C84" s="21"/>
      <c r="D84" s="21"/>
      <c r="E84" s="21"/>
      <c r="F84" s="21"/>
    </row>
    <row r="85" spans="1:11" ht="65.5" thickBot="1" x14ac:dyDescent="0.35">
      <c r="A85" s="717" t="s">
        <v>61</v>
      </c>
      <c r="B85" s="715" t="s">
        <v>71</v>
      </c>
      <c r="C85" s="715" t="s">
        <v>72</v>
      </c>
      <c r="D85" s="715" t="s">
        <v>73</v>
      </c>
      <c r="E85" s="715" t="s">
        <v>1964</v>
      </c>
      <c r="F85" s="21"/>
    </row>
    <row r="86" spans="1:11" ht="14.5" thickBot="1" x14ac:dyDescent="0.35">
      <c r="A86" s="43" t="s">
        <v>64</v>
      </c>
      <c r="B86" s="609">
        <v>1532.7</v>
      </c>
      <c r="C86" s="38">
        <v>57.4</v>
      </c>
      <c r="D86" s="609">
        <v>1590.1</v>
      </c>
      <c r="E86" s="610">
        <v>0.129</v>
      </c>
      <c r="F86" s="21"/>
    </row>
    <row r="87" spans="1:11" ht="14.5" thickBot="1" x14ac:dyDescent="0.35">
      <c r="A87" s="168" t="s">
        <v>795</v>
      </c>
      <c r="B87" s="609">
        <v>1919</v>
      </c>
      <c r="C87" s="38">
        <v>65</v>
      </c>
      <c r="D87" s="609">
        <v>1984.1</v>
      </c>
      <c r="E87" s="610">
        <v>0.108</v>
      </c>
      <c r="F87" s="21"/>
    </row>
    <row r="88" spans="1:11" ht="14.5" thickBot="1" x14ac:dyDescent="0.35">
      <c r="A88" s="43" t="s">
        <v>65</v>
      </c>
      <c r="B88" s="38">
        <v>534.9</v>
      </c>
      <c r="C88" s="38">
        <v>46</v>
      </c>
      <c r="D88" s="38">
        <v>581</v>
      </c>
      <c r="E88" s="610">
        <v>6.3E-2</v>
      </c>
      <c r="F88" s="21"/>
    </row>
    <row r="89" spans="1:11" ht="14.5" thickBot="1" x14ac:dyDescent="0.35">
      <c r="A89" s="43" t="s">
        <v>999</v>
      </c>
      <c r="B89" s="38">
        <v>695.4</v>
      </c>
      <c r="C89" s="38">
        <v>23.1</v>
      </c>
      <c r="D89" s="38">
        <v>718.5</v>
      </c>
      <c r="E89" s="610">
        <v>5.0999999999999997E-2</v>
      </c>
      <c r="F89" s="21"/>
    </row>
    <row r="90" spans="1:11" ht="14.5" thickBot="1" x14ac:dyDescent="0.35">
      <c r="A90" s="44" t="s">
        <v>12</v>
      </c>
      <c r="B90" s="611">
        <v>4682.1000000000004</v>
      </c>
      <c r="C90" s="602">
        <v>191.6</v>
      </c>
      <c r="D90" s="611">
        <v>4873.7</v>
      </c>
      <c r="E90" s="612">
        <v>0.10100000000000001</v>
      </c>
      <c r="F90" s="21"/>
    </row>
    <row r="91" spans="1:11" ht="14.5" x14ac:dyDescent="0.35">
      <c r="A91" s="28" t="s">
        <v>74</v>
      </c>
      <c r="B91"/>
      <c r="C91"/>
      <c r="D91"/>
      <c r="E91"/>
      <c r="F91" s="21"/>
    </row>
    <row r="92" spans="1:11" ht="14.5" x14ac:dyDescent="0.35">
      <c r="B92"/>
      <c r="C92"/>
      <c r="D92"/>
      <c r="E92"/>
      <c r="F92" s="21"/>
    </row>
    <row r="93" spans="1:11" ht="14.5" x14ac:dyDescent="0.35">
      <c r="A93"/>
      <c r="B93"/>
      <c r="C93"/>
      <c r="D93"/>
      <c r="E93"/>
      <c r="F93" s="21"/>
    </row>
    <row r="94" spans="1:11" x14ac:dyDescent="0.3">
      <c r="A94" s="496"/>
    </row>
    <row r="95" spans="1:11" x14ac:dyDescent="0.3">
      <c r="A95" s="9" t="s">
        <v>1613</v>
      </c>
    </row>
    <row r="96" spans="1:11" x14ac:dyDescent="0.3">
      <c r="G96" s="10" t="s">
        <v>17</v>
      </c>
      <c r="H96" s="10" t="s">
        <v>552</v>
      </c>
      <c r="I96" s="10" t="s">
        <v>553</v>
      </c>
      <c r="J96" s="10" t="s">
        <v>554</v>
      </c>
      <c r="K96" s="10" t="s">
        <v>555</v>
      </c>
    </row>
    <row r="97" spans="7:17" x14ac:dyDescent="0.3">
      <c r="G97" s="316">
        <v>45659</v>
      </c>
      <c r="H97" s="317">
        <v>7.6757500000000006E-2</v>
      </c>
      <c r="I97" s="317">
        <v>6.5511E-2</v>
      </c>
      <c r="J97" s="317">
        <v>4.4583399999999995E-2</v>
      </c>
      <c r="K97" s="317">
        <v>0.11487940000000001</v>
      </c>
      <c r="M97" s="9"/>
      <c r="N97" s="9"/>
      <c r="O97" s="9"/>
      <c r="P97" s="9"/>
      <c r="Q97" s="9"/>
    </row>
    <row r="98" spans="7:17" x14ac:dyDescent="0.3">
      <c r="G98" s="316">
        <v>45660</v>
      </c>
      <c r="H98" s="11">
        <v>7.7082250000000005E-2</v>
      </c>
      <c r="I98" s="11">
        <v>6.5685000000000007E-2</v>
      </c>
      <c r="J98" s="11">
        <v>4.45394E-2</v>
      </c>
      <c r="K98" s="11">
        <v>0.1147594</v>
      </c>
      <c r="M98" s="9"/>
      <c r="N98" s="9"/>
      <c r="O98" s="9"/>
      <c r="P98" s="9"/>
      <c r="Q98" s="9"/>
    </row>
    <row r="99" spans="7:17" x14ac:dyDescent="0.3">
      <c r="G99" s="316">
        <v>45661</v>
      </c>
      <c r="H99" s="11">
        <v>7.6749750000000005E-2</v>
      </c>
      <c r="I99" s="11">
        <v>6.5545999999999993E-2</v>
      </c>
      <c r="J99" s="11">
        <v>4.4495E-2</v>
      </c>
      <c r="K99" s="11">
        <v>0.11458539999999999</v>
      </c>
      <c r="M99" s="235"/>
    </row>
    <row r="100" spans="7:17" x14ac:dyDescent="0.3">
      <c r="G100" s="316">
        <v>45662</v>
      </c>
      <c r="H100" s="11">
        <v>7.6990249999999996E-2</v>
      </c>
      <c r="I100" s="11">
        <v>6.5704499999999999E-2</v>
      </c>
      <c r="J100" s="11">
        <v>4.4475000000000001E-2</v>
      </c>
      <c r="K100" s="11">
        <v>0.1146298</v>
      </c>
      <c r="M100" s="235"/>
    </row>
    <row r="101" spans="7:17" x14ac:dyDescent="0.3">
      <c r="G101" s="316">
        <v>45665</v>
      </c>
      <c r="H101" s="11">
        <v>7.6998749999999991E-2</v>
      </c>
      <c r="I101" s="11">
        <v>6.5722000000000003E-2</v>
      </c>
      <c r="J101" s="11">
        <v>4.4460600000000003E-2</v>
      </c>
      <c r="K101" s="11">
        <v>0.11471800000000001</v>
      </c>
      <c r="M101" s="235"/>
    </row>
    <row r="102" spans="7:17" x14ac:dyDescent="0.3">
      <c r="G102" s="316">
        <v>45666</v>
      </c>
      <c r="H102" s="11">
        <v>7.6344250000000002E-2</v>
      </c>
      <c r="I102" s="11">
        <v>6.5312499999999996E-2</v>
      </c>
      <c r="J102" s="11">
        <v>4.4418400000000004E-2</v>
      </c>
      <c r="K102" s="11">
        <v>0.11363940000000002</v>
      </c>
      <c r="M102" s="235"/>
    </row>
    <row r="103" spans="7:17" x14ac:dyDescent="0.3">
      <c r="G103" s="316">
        <v>45667</v>
      </c>
      <c r="H103" s="11">
        <v>7.6421249999999996E-2</v>
      </c>
      <c r="I103" s="11">
        <v>6.5306500000000003E-2</v>
      </c>
      <c r="J103" s="11">
        <v>4.4395799999999999E-2</v>
      </c>
      <c r="K103" s="11">
        <v>0.11351439999999999</v>
      </c>
      <c r="M103" s="235"/>
    </row>
    <row r="104" spans="7:17" x14ac:dyDescent="0.3">
      <c r="G104" s="316">
        <v>45668</v>
      </c>
      <c r="H104" s="11">
        <v>7.6267000000000001E-2</v>
      </c>
      <c r="I104" s="11">
        <v>6.5218499999999999E-2</v>
      </c>
      <c r="J104" s="11">
        <v>4.4378999999999995E-2</v>
      </c>
      <c r="K104" s="11">
        <v>0.1132794</v>
      </c>
      <c r="M104" s="235"/>
    </row>
    <row r="105" spans="7:17" x14ac:dyDescent="0.3">
      <c r="G105" s="316">
        <v>45669</v>
      </c>
      <c r="H105" s="11">
        <v>7.7158000000000004E-2</v>
      </c>
      <c r="I105" s="11">
        <v>6.5881999999999996E-2</v>
      </c>
      <c r="J105" s="11">
        <v>4.4468199999999999E-2</v>
      </c>
      <c r="K105" s="11">
        <v>0.11509019999999999</v>
      </c>
      <c r="M105" s="235"/>
    </row>
    <row r="106" spans="7:17" x14ac:dyDescent="0.3">
      <c r="G106" s="316">
        <v>45672</v>
      </c>
      <c r="H106" s="11">
        <v>7.7349750000000009E-2</v>
      </c>
      <c r="I106" s="11">
        <v>6.60945E-2</v>
      </c>
      <c r="J106" s="11">
        <v>4.4492400000000001E-2</v>
      </c>
      <c r="K106" s="11">
        <v>0.11538819999999998</v>
      </c>
      <c r="M106" s="235"/>
    </row>
    <row r="107" spans="7:17" x14ac:dyDescent="0.3">
      <c r="G107" s="316">
        <v>45673</v>
      </c>
      <c r="H107" s="11">
        <v>7.78615E-2</v>
      </c>
      <c r="I107" s="11">
        <v>6.6466499999999998E-2</v>
      </c>
      <c r="J107" s="11">
        <v>4.4514999999999992E-2</v>
      </c>
      <c r="K107" s="11">
        <v>0.11642679999999998</v>
      </c>
      <c r="M107" s="235"/>
    </row>
    <row r="108" spans="7:17" x14ac:dyDescent="0.3">
      <c r="G108" s="316">
        <v>45674</v>
      </c>
      <c r="H108" s="11">
        <v>7.7754500000000004E-2</v>
      </c>
      <c r="I108" s="11">
        <v>6.6375000000000003E-2</v>
      </c>
      <c r="J108" s="11">
        <v>4.4523199999999999E-2</v>
      </c>
      <c r="K108" s="11">
        <v>0.11584660000000002</v>
      </c>
      <c r="M108" s="235"/>
    </row>
    <row r="109" spans="7:17" x14ac:dyDescent="0.3">
      <c r="G109" s="316">
        <v>45675</v>
      </c>
      <c r="H109" s="11">
        <v>7.7946500000000002E-2</v>
      </c>
      <c r="I109" s="11">
        <v>6.6535999999999998E-2</v>
      </c>
      <c r="J109" s="11">
        <v>4.4547000000000003E-2</v>
      </c>
      <c r="K109" s="11">
        <v>0.11595219999999999</v>
      </c>
      <c r="M109" s="235"/>
    </row>
    <row r="110" spans="7:17" x14ac:dyDescent="0.3">
      <c r="G110" s="316">
        <v>45676</v>
      </c>
      <c r="H110" s="11">
        <v>7.8171249999999998E-2</v>
      </c>
      <c r="I110" s="11">
        <v>6.6734000000000002E-2</v>
      </c>
      <c r="J110" s="11">
        <v>4.4544399999999998E-2</v>
      </c>
      <c r="K110" s="11">
        <v>0.11694059999999999</v>
      </c>
      <c r="M110" s="235"/>
    </row>
    <row r="111" spans="7:17" x14ac:dyDescent="0.3">
      <c r="G111" s="316">
        <v>45679</v>
      </c>
      <c r="H111" s="11">
        <v>7.8459750000000009E-2</v>
      </c>
      <c r="I111" s="11">
        <v>6.6942000000000002E-2</v>
      </c>
      <c r="J111" s="11">
        <v>4.4524399999999999E-2</v>
      </c>
      <c r="K111" s="11">
        <v>0.11710039999999999</v>
      </c>
      <c r="M111" s="235"/>
    </row>
    <row r="112" spans="7:17" x14ac:dyDescent="0.3">
      <c r="G112" s="316">
        <v>45680</v>
      </c>
      <c r="H112" s="11">
        <v>7.81665E-2</v>
      </c>
      <c r="I112" s="11">
        <v>6.6761000000000001E-2</v>
      </c>
      <c r="J112" s="11">
        <v>4.4507599999999994E-2</v>
      </c>
      <c r="K112" s="11">
        <v>0.11655960000000001</v>
      </c>
      <c r="M112" s="235"/>
    </row>
    <row r="113" spans="1:13" x14ac:dyDescent="0.3">
      <c r="G113" s="316">
        <v>45681</v>
      </c>
      <c r="H113" s="11">
        <v>7.7170249999999996E-2</v>
      </c>
      <c r="I113" s="11">
        <v>6.5987999999999991E-2</v>
      </c>
      <c r="J113" s="11">
        <v>4.4545000000000001E-2</v>
      </c>
      <c r="K113" s="11">
        <v>0.11460060000000001</v>
      </c>
      <c r="M113" s="235"/>
    </row>
    <row r="114" spans="1:13" x14ac:dyDescent="0.3">
      <c r="G114" s="316">
        <v>45682</v>
      </c>
      <c r="H114" s="11">
        <v>7.8007750000000001E-2</v>
      </c>
      <c r="I114" s="11">
        <v>6.6549999999999998E-2</v>
      </c>
      <c r="J114" s="11">
        <v>4.4538800000000003E-2</v>
      </c>
      <c r="K114" s="11">
        <v>0.1160388</v>
      </c>
      <c r="M114" s="235"/>
    </row>
    <row r="115" spans="1:13" x14ac:dyDescent="0.3">
      <c r="G115" s="316">
        <v>45683</v>
      </c>
      <c r="H115" s="11">
        <v>7.8113000000000002E-2</v>
      </c>
      <c r="I115" s="11">
        <v>6.6682500000000006E-2</v>
      </c>
      <c r="J115" s="11">
        <v>4.4535200000000004E-2</v>
      </c>
      <c r="K115" s="11">
        <v>0.11640619999999999</v>
      </c>
      <c r="M115" s="235"/>
    </row>
    <row r="116" spans="1:13" x14ac:dyDescent="0.3">
      <c r="G116" s="316">
        <v>45686</v>
      </c>
      <c r="H116" s="11">
        <v>7.8565250000000003E-2</v>
      </c>
      <c r="I116" s="11">
        <v>6.6984000000000002E-2</v>
      </c>
      <c r="J116" s="11">
        <v>4.4592199999999999E-2</v>
      </c>
      <c r="K116" s="11">
        <v>0.11672920000000001</v>
      </c>
      <c r="M116" s="235"/>
    </row>
    <row r="117" spans="1:13" x14ac:dyDescent="0.3">
      <c r="G117" s="316">
        <v>45687</v>
      </c>
      <c r="H117" s="11">
        <v>7.8632250000000001E-2</v>
      </c>
      <c r="I117" s="11">
        <v>6.7144499999999996E-2</v>
      </c>
      <c r="J117" s="11">
        <v>4.4652600000000001E-2</v>
      </c>
      <c r="K117" s="11">
        <v>0.11776059999999999</v>
      </c>
      <c r="M117" s="235"/>
    </row>
    <row r="118" spans="1:13" x14ac:dyDescent="0.3">
      <c r="A118" s="5" t="s">
        <v>944</v>
      </c>
      <c r="G118" s="316">
        <v>45688</v>
      </c>
      <c r="H118" s="11">
        <v>7.8527E-2</v>
      </c>
      <c r="I118" s="11">
        <v>6.7064499999999999E-2</v>
      </c>
      <c r="J118" s="11">
        <v>4.4722600000000001E-2</v>
      </c>
      <c r="K118" s="11">
        <v>0.1167284</v>
      </c>
      <c r="M118" s="235"/>
    </row>
    <row r="119" spans="1:13" x14ac:dyDescent="0.3">
      <c r="A119" s="5"/>
      <c r="G119" s="316">
        <v>45689</v>
      </c>
      <c r="H119" s="11">
        <v>7.8670500000000004E-2</v>
      </c>
      <c r="I119" s="11">
        <v>6.7095000000000002E-2</v>
      </c>
      <c r="J119" s="11">
        <v>4.4728600000000007E-2</v>
      </c>
      <c r="K119" s="11">
        <v>0.11673339999999999</v>
      </c>
      <c r="M119" s="235"/>
    </row>
    <row r="120" spans="1:13" x14ac:dyDescent="0.3">
      <c r="G120" s="316">
        <v>45690</v>
      </c>
      <c r="H120" s="11">
        <v>7.8580250000000004E-2</v>
      </c>
      <c r="I120" s="11">
        <v>6.7038500000000001E-2</v>
      </c>
      <c r="J120" s="11">
        <v>4.4766200000000006E-2</v>
      </c>
      <c r="K120" s="11">
        <v>0.11646559999999999</v>
      </c>
      <c r="M120" s="235"/>
    </row>
    <row r="121" spans="1:13" x14ac:dyDescent="0.3">
      <c r="G121" s="316">
        <v>45693</v>
      </c>
      <c r="H121" s="11">
        <v>7.9207749999999993E-2</v>
      </c>
      <c r="I121" s="11">
        <v>6.7559499999999995E-2</v>
      </c>
      <c r="J121" s="11">
        <v>4.4767399999999999E-2</v>
      </c>
      <c r="K121" s="11">
        <v>0.117716</v>
      </c>
      <c r="M121" s="235"/>
    </row>
    <row r="122" spans="1:13" x14ac:dyDescent="0.3">
      <c r="G122" s="316">
        <v>45694</v>
      </c>
      <c r="H122" s="11">
        <v>7.8902E-2</v>
      </c>
      <c r="I122" s="11">
        <v>6.7373000000000002E-2</v>
      </c>
      <c r="J122" s="11">
        <v>4.4762399999999994E-2</v>
      </c>
      <c r="K122" s="11">
        <v>0.11742080000000002</v>
      </c>
      <c r="M122" s="235"/>
    </row>
    <row r="123" spans="1:13" x14ac:dyDescent="0.3">
      <c r="G123" s="316">
        <v>45695</v>
      </c>
      <c r="H123" s="11">
        <v>7.9512250000000007E-2</v>
      </c>
      <c r="I123" s="11">
        <v>6.7825999999999997E-2</v>
      </c>
      <c r="J123" s="11">
        <v>4.4788599999999998E-2</v>
      </c>
      <c r="K123" s="11">
        <v>0.1181518</v>
      </c>
      <c r="M123" s="235"/>
    </row>
    <row r="124" spans="1:13" x14ac:dyDescent="0.3">
      <c r="G124" s="316">
        <v>45696</v>
      </c>
      <c r="H124" s="11">
        <v>7.9421999999999993E-2</v>
      </c>
      <c r="I124" s="11">
        <v>6.7796999999999996E-2</v>
      </c>
      <c r="J124" s="11">
        <v>4.4733800000000004E-2</v>
      </c>
      <c r="K124" s="11">
        <v>0.11786420000000002</v>
      </c>
      <c r="M124" s="235"/>
    </row>
    <row r="125" spans="1:13" x14ac:dyDescent="0.3">
      <c r="G125" s="316">
        <v>45697</v>
      </c>
      <c r="H125" s="11">
        <v>7.9169749999999997E-2</v>
      </c>
      <c r="I125" s="11">
        <v>6.7539000000000002E-2</v>
      </c>
      <c r="J125" s="11">
        <v>4.4691800000000004E-2</v>
      </c>
      <c r="K125" s="11">
        <v>0.11708440000000001</v>
      </c>
      <c r="M125" s="235"/>
    </row>
    <row r="126" spans="1:13" x14ac:dyDescent="0.3">
      <c r="G126" s="316">
        <v>45700</v>
      </c>
      <c r="H126" s="11">
        <v>7.9623750000000007E-2</v>
      </c>
      <c r="I126" s="11">
        <v>6.7918500000000007E-2</v>
      </c>
      <c r="J126" s="11">
        <v>4.4754400000000007E-2</v>
      </c>
      <c r="K126" s="11">
        <v>0.1177338</v>
      </c>
      <c r="M126" s="235"/>
    </row>
    <row r="127" spans="1:13" x14ac:dyDescent="0.3">
      <c r="G127" s="316">
        <v>45701</v>
      </c>
      <c r="H127" s="11">
        <v>7.9368999999999995E-2</v>
      </c>
      <c r="I127" s="11">
        <v>6.7706500000000003E-2</v>
      </c>
      <c r="J127" s="11">
        <v>4.47626E-2</v>
      </c>
      <c r="K127" s="11">
        <v>0.11747420000000001</v>
      </c>
      <c r="M127" s="235"/>
    </row>
    <row r="128" spans="1:13" x14ac:dyDescent="0.3">
      <c r="G128" s="316">
        <v>45702</v>
      </c>
      <c r="H128" s="11">
        <v>7.9566499999999998E-2</v>
      </c>
      <c r="I128" s="11">
        <v>6.7834000000000005E-2</v>
      </c>
      <c r="J128" s="11">
        <v>4.47298E-2</v>
      </c>
      <c r="K128" s="11">
        <v>0.11807719999999999</v>
      </c>
      <c r="M128" s="235"/>
    </row>
    <row r="129" spans="7:13" x14ac:dyDescent="0.3">
      <c r="G129" s="316">
        <v>45703</v>
      </c>
      <c r="H129" s="11">
        <v>7.9826499999999995E-2</v>
      </c>
      <c r="I129" s="11">
        <v>6.8054500000000004E-2</v>
      </c>
      <c r="J129" s="11">
        <v>4.4730400000000003E-2</v>
      </c>
      <c r="K129" s="11">
        <v>0.1182214</v>
      </c>
      <c r="M129" s="235"/>
    </row>
    <row r="130" spans="7:13" x14ac:dyDescent="0.3">
      <c r="G130" s="316">
        <v>45704</v>
      </c>
      <c r="H130" s="11">
        <v>7.9840500000000009E-2</v>
      </c>
      <c r="I130" s="11">
        <v>6.8091499999999999E-2</v>
      </c>
      <c r="J130" s="11">
        <v>4.46796E-2</v>
      </c>
      <c r="K130" s="11">
        <v>0.1185986</v>
      </c>
      <c r="M130" s="235"/>
    </row>
    <row r="131" spans="7:13" x14ac:dyDescent="0.3">
      <c r="G131" s="316">
        <v>45707</v>
      </c>
      <c r="H131" s="11">
        <v>7.9497750000000006E-2</v>
      </c>
      <c r="I131" s="11">
        <v>6.7790000000000003E-2</v>
      </c>
      <c r="J131" s="11">
        <v>4.4695400000000003E-2</v>
      </c>
      <c r="K131" s="11">
        <v>0.11740200000000001</v>
      </c>
      <c r="M131" s="235"/>
    </row>
    <row r="132" spans="7:13" x14ac:dyDescent="0.3">
      <c r="G132" s="316">
        <v>45708</v>
      </c>
      <c r="H132" s="11">
        <v>7.9116000000000006E-2</v>
      </c>
      <c r="I132" s="11">
        <v>6.7546500000000009E-2</v>
      </c>
      <c r="J132" s="11">
        <v>4.4752599999999997E-2</v>
      </c>
      <c r="K132" s="11">
        <v>0.11743160000000001</v>
      </c>
      <c r="M132" s="235"/>
    </row>
    <row r="133" spans="7:13" x14ac:dyDescent="0.3">
      <c r="G133" s="316">
        <v>45709</v>
      </c>
      <c r="H133" s="11">
        <v>7.8605250000000002E-2</v>
      </c>
      <c r="I133" s="11">
        <v>6.7206500000000002E-2</v>
      </c>
      <c r="J133" s="11">
        <v>4.4766399999999998E-2</v>
      </c>
      <c r="K133" s="11">
        <v>0.11611439999999999</v>
      </c>
      <c r="M133" s="235"/>
    </row>
    <row r="134" spans="7:13" x14ac:dyDescent="0.3">
      <c r="G134" s="316">
        <v>45710</v>
      </c>
      <c r="H134" s="11">
        <v>7.8133500000000009E-2</v>
      </c>
      <c r="I134" s="11">
        <v>6.6781999999999994E-2</v>
      </c>
      <c r="J134" s="11">
        <v>4.4799199999999997E-2</v>
      </c>
      <c r="K134" s="11">
        <v>0.11442320000000002</v>
      </c>
      <c r="M134" s="235"/>
    </row>
    <row r="135" spans="7:13" x14ac:dyDescent="0.3">
      <c r="G135" s="316">
        <v>45711</v>
      </c>
      <c r="H135" s="11">
        <v>7.8615500000000005E-2</v>
      </c>
      <c r="I135" s="11">
        <v>6.7108500000000001E-2</v>
      </c>
      <c r="J135" s="11">
        <v>4.48222E-2</v>
      </c>
      <c r="K135" s="11">
        <v>0.11576600000000001</v>
      </c>
      <c r="M135" s="235"/>
    </row>
    <row r="136" spans="7:13" x14ac:dyDescent="0.3">
      <c r="G136" s="316">
        <v>45714</v>
      </c>
      <c r="H136" s="11">
        <v>7.8066999999999998E-2</v>
      </c>
      <c r="I136" s="11">
        <v>6.6798999999999997E-2</v>
      </c>
      <c r="J136" s="11">
        <v>4.4835800000000002E-2</v>
      </c>
      <c r="K136" s="11">
        <v>0.115886</v>
      </c>
      <c r="M136" s="235"/>
    </row>
    <row r="137" spans="7:13" x14ac:dyDescent="0.3">
      <c r="G137" s="316">
        <v>45715</v>
      </c>
      <c r="H137" s="11">
        <v>7.8294000000000002E-2</v>
      </c>
      <c r="I137" s="11">
        <v>6.6885500000000001E-2</v>
      </c>
      <c r="J137" s="11">
        <v>4.4864399999999999E-2</v>
      </c>
      <c r="K137" s="11">
        <v>0.1149</v>
      </c>
      <c r="M137" s="235"/>
    </row>
    <row r="138" spans="7:13" x14ac:dyDescent="0.3">
      <c r="G138" s="316">
        <v>45716</v>
      </c>
      <c r="H138" s="11">
        <v>7.7721999999999999E-2</v>
      </c>
      <c r="I138" s="11">
        <v>6.6576500000000011E-2</v>
      </c>
      <c r="J138" s="11">
        <v>4.48034E-2</v>
      </c>
      <c r="K138" s="11">
        <v>0.11489419999999999</v>
      </c>
      <c r="M138" s="235"/>
    </row>
    <row r="139" spans="7:13" x14ac:dyDescent="0.3">
      <c r="G139" s="316">
        <v>45717</v>
      </c>
      <c r="H139" s="11">
        <v>7.6298500000000005E-2</v>
      </c>
      <c r="I139" s="11">
        <v>6.5434500000000007E-2</v>
      </c>
      <c r="J139" s="11">
        <v>4.4810799999999998E-2</v>
      </c>
      <c r="K139" s="11">
        <v>0.11120479999999999</v>
      </c>
      <c r="M139" s="235"/>
    </row>
    <row r="140" spans="7:13" x14ac:dyDescent="0.3">
      <c r="G140" s="316">
        <v>45720</v>
      </c>
      <c r="H140" s="11">
        <v>7.6144249999999997E-2</v>
      </c>
      <c r="I140" s="11">
        <v>6.5028499999999989E-2</v>
      </c>
      <c r="J140" s="11">
        <v>4.4589399999999994E-2</v>
      </c>
      <c r="K140" s="11">
        <v>0.10965980000000002</v>
      </c>
      <c r="M140" s="235"/>
    </row>
    <row r="141" spans="7:13" x14ac:dyDescent="0.3">
      <c r="G141" s="316">
        <v>45721</v>
      </c>
      <c r="H141" s="11">
        <v>7.5431749999999992E-2</v>
      </c>
      <c r="I141" s="11">
        <v>6.4531500000000006E-2</v>
      </c>
      <c r="J141" s="11">
        <v>4.4499799999999999E-2</v>
      </c>
      <c r="K141" s="11">
        <v>0.1097272</v>
      </c>
      <c r="M141" s="235"/>
    </row>
    <row r="142" spans="7:13" x14ac:dyDescent="0.3">
      <c r="G142" s="316">
        <v>45722</v>
      </c>
      <c r="H142" s="11">
        <v>7.5074749999999996E-2</v>
      </c>
      <c r="I142" s="11">
        <v>6.4188500000000009E-2</v>
      </c>
      <c r="J142" s="11">
        <v>4.4519400000000001E-2</v>
      </c>
      <c r="K142" s="11">
        <v>0.10798559999999999</v>
      </c>
      <c r="M142" s="235"/>
    </row>
    <row r="143" spans="7:13" x14ac:dyDescent="0.3">
      <c r="G143" s="316">
        <v>45723</v>
      </c>
      <c r="H143" s="11">
        <v>7.39345E-2</v>
      </c>
      <c r="I143" s="11">
        <v>6.3480999999999996E-2</v>
      </c>
      <c r="J143" s="11">
        <v>4.45476E-2</v>
      </c>
      <c r="K143" s="11">
        <v>0.1070376</v>
      </c>
      <c r="M143" s="235"/>
    </row>
    <row r="144" spans="7:13" x14ac:dyDescent="0.3">
      <c r="G144" s="316">
        <v>45724</v>
      </c>
      <c r="H144" s="11">
        <v>7.3097999999999996E-2</v>
      </c>
      <c r="I144" s="11">
        <v>6.2741500000000006E-2</v>
      </c>
      <c r="J144" s="11">
        <v>4.4505599999999999E-2</v>
      </c>
      <c r="K144" s="11">
        <v>0.1049206</v>
      </c>
      <c r="M144" s="235"/>
    </row>
    <row r="145" spans="7:13" x14ac:dyDescent="0.3">
      <c r="G145" s="316">
        <v>45727</v>
      </c>
      <c r="H145" s="11">
        <v>7.3540750000000002E-2</v>
      </c>
      <c r="I145" s="11">
        <v>6.3023999999999997E-2</v>
      </c>
      <c r="J145" s="11">
        <v>4.4500799999999993E-2</v>
      </c>
      <c r="K145" s="11">
        <v>0.10594060000000001</v>
      </c>
      <c r="M145" s="235"/>
    </row>
    <row r="146" spans="7:13" x14ac:dyDescent="0.3">
      <c r="G146" s="316">
        <v>45728</v>
      </c>
      <c r="H146" s="11">
        <v>7.3313000000000003E-2</v>
      </c>
      <c r="I146" s="11">
        <v>6.2848500000000002E-2</v>
      </c>
      <c r="J146" s="11">
        <v>4.4513199999999996E-2</v>
      </c>
      <c r="K146" s="11">
        <v>0.10519580000000002</v>
      </c>
      <c r="M146" s="235"/>
    </row>
    <row r="147" spans="7:13" x14ac:dyDescent="0.3">
      <c r="G147" s="316">
        <v>45729</v>
      </c>
      <c r="H147" s="11">
        <v>7.4067750000000002E-2</v>
      </c>
      <c r="I147" s="11">
        <v>6.3353499999999993E-2</v>
      </c>
      <c r="J147" s="11">
        <v>4.4504600000000005E-2</v>
      </c>
      <c r="K147" s="11">
        <v>0.1064732</v>
      </c>
      <c r="M147" s="235"/>
    </row>
    <row r="148" spans="7:13" x14ac:dyDescent="0.3">
      <c r="G148" s="316">
        <v>45730</v>
      </c>
      <c r="H148" s="11">
        <v>7.4470000000000008E-2</v>
      </c>
      <c r="I148" s="11">
        <v>6.3652500000000001E-2</v>
      </c>
      <c r="J148" s="11">
        <v>4.4565800000000003E-2</v>
      </c>
      <c r="K148" s="11">
        <v>0.1068992</v>
      </c>
      <c r="M148" s="235"/>
    </row>
    <row r="149" spans="7:13" x14ac:dyDescent="0.3">
      <c r="G149" s="316">
        <v>45731</v>
      </c>
      <c r="H149" s="11">
        <v>7.4167750000000005E-2</v>
      </c>
      <c r="I149" s="11">
        <v>6.3475000000000004E-2</v>
      </c>
      <c r="J149" s="11">
        <v>4.4564199999999991E-2</v>
      </c>
      <c r="K149" s="11">
        <v>0.10637820000000001</v>
      </c>
      <c r="M149" s="235"/>
    </row>
    <row r="150" spans="7:13" x14ac:dyDescent="0.3">
      <c r="G150" s="316">
        <v>45734</v>
      </c>
      <c r="H150" s="11">
        <v>7.4697250000000007E-2</v>
      </c>
      <c r="I150" s="11">
        <v>6.3875000000000001E-2</v>
      </c>
      <c r="J150" s="11">
        <v>4.4584000000000006E-2</v>
      </c>
      <c r="K150" s="11">
        <v>0.1075286</v>
      </c>
      <c r="M150" s="235"/>
    </row>
    <row r="151" spans="7:13" x14ac:dyDescent="0.3">
      <c r="G151" s="316">
        <v>45735</v>
      </c>
      <c r="H151" s="11">
        <v>7.4761000000000008E-2</v>
      </c>
      <c r="I151" s="11">
        <v>6.4001500000000003E-2</v>
      </c>
      <c r="J151" s="11">
        <v>4.4611400000000002E-2</v>
      </c>
      <c r="K151" s="11">
        <v>0.1078638</v>
      </c>
      <c r="M151" s="235"/>
    </row>
    <row r="152" spans="7:13" x14ac:dyDescent="0.3">
      <c r="G152" s="316">
        <v>45736</v>
      </c>
      <c r="H152" s="11">
        <v>7.4689499999999992E-2</v>
      </c>
      <c r="I152" s="11">
        <v>6.3927999999999999E-2</v>
      </c>
      <c r="J152" s="11">
        <v>4.4621800000000003E-2</v>
      </c>
      <c r="K152" s="11">
        <v>0.1075844</v>
      </c>
      <c r="M152" s="235"/>
    </row>
    <row r="153" spans="7:13" x14ac:dyDescent="0.3">
      <c r="G153" s="316">
        <v>45737</v>
      </c>
      <c r="H153" s="11">
        <v>7.5442750000000003E-2</v>
      </c>
      <c r="I153" s="11">
        <v>6.4521499999999996E-2</v>
      </c>
      <c r="J153" s="11">
        <v>4.46224E-2</v>
      </c>
      <c r="K153" s="11">
        <v>0.1094688</v>
      </c>
      <c r="M153" s="235"/>
    </row>
    <row r="154" spans="7:13" x14ac:dyDescent="0.3">
      <c r="G154" s="316">
        <v>45738</v>
      </c>
      <c r="H154" s="11">
        <v>7.5600500000000001E-2</v>
      </c>
      <c r="I154" s="11">
        <v>6.4662999999999998E-2</v>
      </c>
      <c r="J154" s="11">
        <v>4.4607600000000004E-2</v>
      </c>
      <c r="K154" s="11">
        <v>0.1096932</v>
      </c>
      <c r="M154" s="235"/>
    </row>
    <row r="155" spans="7:13" x14ac:dyDescent="0.3">
      <c r="G155" s="316">
        <v>45741</v>
      </c>
      <c r="H155" s="11">
        <v>7.5194250000000004E-2</v>
      </c>
      <c r="I155" s="11">
        <v>6.4409999999999995E-2</v>
      </c>
      <c r="J155" s="11">
        <v>4.4616999999999997E-2</v>
      </c>
      <c r="K155" s="11">
        <v>0.10911439999999999</v>
      </c>
      <c r="M155" s="235"/>
    </row>
    <row r="156" spans="7:13" x14ac:dyDescent="0.3">
      <c r="G156" s="316">
        <v>45742</v>
      </c>
      <c r="H156" s="11">
        <v>7.5092500000000006E-2</v>
      </c>
      <c r="I156" s="11">
        <v>6.4297999999999994E-2</v>
      </c>
      <c r="J156" s="11">
        <v>4.4638799999999999E-2</v>
      </c>
      <c r="K156" s="11">
        <v>0.10862520000000001</v>
      </c>
      <c r="M156" s="235"/>
    </row>
    <row r="157" spans="7:13" x14ac:dyDescent="0.3">
      <c r="G157" s="316">
        <v>45743</v>
      </c>
      <c r="H157" s="11">
        <v>7.4043499999999984E-2</v>
      </c>
      <c r="I157" s="11">
        <v>6.3577999999999996E-2</v>
      </c>
      <c r="J157" s="11">
        <v>4.4681600000000002E-2</v>
      </c>
      <c r="K157" s="11">
        <v>0.10627</v>
      </c>
      <c r="M157" s="235"/>
    </row>
    <row r="158" spans="7:13" x14ac:dyDescent="0.3">
      <c r="G158" s="316">
        <v>45744</v>
      </c>
      <c r="H158" s="11">
        <v>7.3859250000000001E-2</v>
      </c>
      <c r="I158" s="11">
        <v>6.3428499999999999E-2</v>
      </c>
      <c r="J158" s="11">
        <v>4.4686000000000003E-2</v>
      </c>
      <c r="K158" s="11">
        <v>0.10571359999999999</v>
      </c>
      <c r="M158" s="235"/>
    </row>
    <row r="159" spans="7:13" x14ac:dyDescent="0.3">
      <c r="G159" s="316">
        <v>45749</v>
      </c>
      <c r="H159" s="11">
        <v>7.4338749999999995E-2</v>
      </c>
      <c r="I159" s="11">
        <v>6.3786999999999996E-2</v>
      </c>
      <c r="J159" s="11">
        <v>4.4724E-2</v>
      </c>
      <c r="K159" s="11">
        <v>0.10693420000000001</v>
      </c>
      <c r="M159" s="235"/>
    </row>
    <row r="160" spans="7:13" x14ac:dyDescent="0.3">
      <c r="G160" s="316">
        <v>45750</v>
      </c>
      <c r="H160" s="11">
        <v>7.4410749999999998E-2</v>
      </c>
      <c r="I160" s="11">
        <v>6.3854499999999995E-2</v>
      </c>
      <c r="J160" s="11">
        <v>4.4711399999999998E-2</v>
      </c>
      <c r="K160" s="11">
        <v>0.10686040000000001</v>
      </c>
      <c r="M160" s="235"/>
    </row>
    <row r="161" spans="7:13" x14ac:dyDescent="0.3">
      <c r="G161" s="316">
        <v>45751</v>
      </c>
      <c r="H161" s="11">
        <v>7.1405750000000004E-2</v>
      </c>
      <c r="I161" s="11">
        <v>6.1603000000000005E-2</v>
      </c>
      <c r="J161" s="11">
        <v>4.47544E-2</v>
      </c>
      <c r="K161" s="11">
        <v>0.1014688</v>
      </c>
      <c r="M161" s="235"/>
    </row>
    <row r="162" spans="7:13" x14ac:dyDescent="0.3">
      <c r="G162" s="316">
        <v>45752</v>
      </c>
      <c r="H162" s="11">
        <v>6.8492750000000005E-2</v>
      </c>
      <c r="I162" s="11">
        <v>5.94195E-2</v>
      </c>
      <c r="J162" s="11">
        <v>4.4794199999999992E-2</v>
      </c>
      <c r="K162" s="11">
        <v>9.6751199999999996E-2</v>
      </c>
      <c r="M162" s="235"/>
    </row>
    <row r="163" spans="7:13" x14ac:dyDescent="0.3">
      <c r="G163" s="316">
        <v>45755</v>
      </c>
      <c r="H163" s="11">
        <v>6.7447000000000007E-2</v>
      </c>
      <c r="I163" s="11">
        <v>5.8484999999999995E-2</v>
      </c>
      <c r="J163" s="11">
        <v>4.4742800000000006E-2</v>
      </c>
      <c r="K163" s="11">
        <v>9.4371999999999998E-2</v>
      </c>
      <c r="M163" s="235"/>
    </row>
    <row r="164" spans="7:13" x14ac:dyDescent="0.3">
      <c r="G164" s="316">
        <v>45756</v>
      </c>
      <c r="H164" s="11">
        <v>6.7701000000000011E-2</v>
      </c>
      <c r="I164" s="11">
        <v>5.8810000000000001E-2</v>
      </c>
      <c r="J164" s="11">
        <v>4.4723200000000005E-2</v>
      </c>
      <c r="K164" s="11">
        <v>9.6949000000000007E-2</v>
      </c>
      <c r="M164" s="235"/>
    </row>
    <row r="165" spans="7:13" x14ac:dyDescent="0.3">
      <c r="G165" s="316">
        <v>45757</v>
      </c>
      <c r="H165" s="11">
        <v>6.9046999999999997E-2</v>
      </c>
      <c r="I165" s="11">
        <v>5.9303500000000002E-2</v>
      </c>
      <c r="J165" s="11">
        <v>4.4705000000000002E-2</v>
      </c>
      <c r="K165" s="11">
        <v>9.3418599999999991E-2</v>
      </c>
      <c r="M165" s="235"/>
    </row>
    <row r="166" spans="7:13" x14ac:dyDescent="0.3">
      <c r="G166" s="316">
        <v>45758</v>
      </c>
      <c r="H166" s="11">
        <v>6.9001750000000001E-2</v>
      </c>
      <c r="I166" s="11">
        <v>5.9673000000000004E-2</v>
      </c>
      <c r="J166" s="11">
        <v>4.4751400000000011E-2</v>
      </c>
      <c r="K166" s="11">
        <v>9.6407800000000002E-2</v>
      </c>
      <c r="M166" s="235"/>
    </row>
    <row r="167" spans="7:13" x14ac:dyDescent="0.3">
      <c r="G167" s="316">
        <v>45759</v>
      </c>
      <c r="H167" s="11">
        <v>6.8863000000000008E-2</v>
      </c>
      <c r="I167" s="11">
        <v>5.9526499999999996E-2</v>
      </c>
      <c r="J167" s="11">
        <v>4.4756400000000002E-2</v>
      </c>
      <c r="K167" s="11">
        <v>9.5594999999999999E-2</v>
      </c>
      <c r="M167" s="235"/>
    </row>
    <row r="168" spans="7:13" x14ac:dyDescent="0.3">
      <c r="G168" s="316">
        <v>45762</v>
      </c>
      <c r="H168" s="11">
        <v>6.9674E-2</v>
      </c>
      <c r="I168" s="11">
        <v>6.0186500000000004E-2</v>
      </c>
      <c r="J168" s="11">
        <v>4.4811999999999998E-2</v>
      </c>
      <c r="K168" s="11">
        <v>9.8118200000000017E-2</v>
      </c>
      <c r="M168" s="235"/>
    </row>
    <row r="169" spans="7:13" x14ac:dyDescent="0.3">
      <c r="G169" s="316">
        <v>45763</v>
      </c>
      <c r="H169" s="11">
        <v>7.0163000000000003E-2</v>
      </c>
      <c r="I169" s="11">
        <v>6.0596499999999998E-2</v>
      </c>
      <c r="J169" s="11">
        <v>4.4808599999999997E-2</v>
      </c>
      <c r="K169" s="11">
        <v>9.9097999999999992E-2</v>
      </c>
      <c r="M169" s="235"/>
    </row>
    <row r="170" spans="7:13" x14ac:dyDescent="0.3">
      <c r="G170" s="316">
        <v>45764</v>
      </c>
      <c r="H170" s="11">
        <v>6.9321000000000008E-2</v>
      </c>
      <c r="I170" s="11">
        <v>6.0156000000000001E-2</v>
      </c>
      <c r="J170" s="11">
        <v>4.4848800000000001E-2</v>
      </c>
      <c r="K170" s="11">
        <v>9.7757999999999984E-2</v>
      </c>
      <c r="M170" s="235"/>
    </row>
    <row r="171" spans="7:13" x14ac:dyDescent="0.3">
      <c r="G171" s="316">
        <v>45765</v>
      </c>
      <c r="H171" s="11">
        <v>6.9352999999999998E-2</v>
      </c>
      <c r="I171" s="11">
        <v>6.0005500000000003E-2</v>
      </c>
      <c r="J171" s="11">
        <v>4.4894799999999999E-2</v>
      </c>
      <c r="K171" s="11">
        <v>9.6879599999999996E-2</v>
      </c>
      <c r="M171" s="235"/>
    </row>
    <row r="172" spans="7:13" x14ac:dyDescent="0.3">
      <c r="G172" s="316">
        <v>45766</v>
      </c>
      <c r="H172" s="11">
        <v>6.9287250000000009E-2</v>
      </c>
      <c r="I172" s="11">
        <v>5.9923999999999998E-2</v>
      </c>
      <c r="J172" s="11">
        <v>4.4926800000000003E-2</v>
      </c>
      <c r="K172" s="11">
        <v>9.6176799999999993E-2</v>
      </c>
      <c r="M172" s="235"/>
    </row>
    <row r="173" spans="7:13" x14ac:dyDescent="0.3">
      <c r="G173" s="316">
        <v>45769</v>
      </c>
      <c r="H173" s="11">
        <v>7.0407999999999998E-2</v>
      </c>
      <c r="I173" s="11">
        <v>6.0753500000000002E-2</v>
      </c>
      <c r="J173" s="11">
        <v>4.4912800000000003E-2</v>
      </c>
      <c r="K173" s="11">
        <v>9.8941799999999996E-2</v>
      </c>
      <c r="M173" s="235"/>
    </row>
    <row r="174" spans="7:13" x14ac:dyDescent="0.3">
      <c r="G174" s="316">
        <v>45770</v>
      </c>
      <c r="H174" s="11">
        <v>7.1225999999999998E-2</v>
      </c>
      <c r="I174" s="11">
        <v>6.1395999999999992E-2</v>
      </c>
      <c r="J174" s="11">
        <v>4.4964199999999996E-2</v>
      </c>
      <c r="K174" s="11">
        <v>9.986840000000001E-2</v>
      </c>
      <c r="M174" s="235"/>
    </row>
    <row r="175" spans="7:13" x14ac:dyDescent="0.3">
      <c r="G175" s="316">
        <v>45771</v>
      </c>
      <c r="H175" s="11">
        <v>7.1559749999999991E-2</v>
      </c>
      <c r="I175" s="11">
        <v>6.1627500000000002E-2</v>
      </c>
      <c r="J175" s="11">
        <v>4.4951399999999996E-2</v>
      </c>
      <c r="K175" s="11">
        <v>0.1003378</v>
      </c>
      <c r="M175" s="235"/>
    </row>
    <row r="176" spans="7:13" x14ac:dyDescent="0.3">
      <c r="G176" s="316">
        <v>45772</v>
      </c>
      <c r="H176" s="11">
        <v>7.1631E-2</v>
      </c>
      <c r="I176" s="11">
        <v>6.17155E-2</v>
      </c>
      <c r="J176" s="11">
        <v>4.4924199999999997E-2</v>
      </c>
      <c r="K176" s="11">
        <v>0.10052920000000001</v>
      </c>
      <c r="M176" s="235"/>
    </row>
    <row r="177" spans="7:13" x14ac:dyDescent="0.3">
      <c r="G177" s="316">
        <v>45773</v>
      </c>
      <c r="H177" s="11">
        <v>7.1872249999999999E-2</v>
      </c>
      <c r="I177" s="11">
        <v>6.1851000000000003E-2</v>
      </c>
      <c r="J177" s="11">
        <v>4.4935199999999995E-2</v>
      </c>
      <c r="K177" s="11">
        <v>0.101038</v>
      </c>
      <c r="M177" s="235"/>
    </row>
    <row r="178" spans="7:13" x14ac:dyDescent="0.3">
      <c r="G178" s="316">
        <v>45776</v>
      </c>
      <c r="H178" s="11">
        <v>7.1989749999999991E-2</v>
      </c>
      <c r="I178" s="11">
        <v>6.1909000000000006E-2</v>
      </c>
      <c r="J178" s="11">
        <v>4.4979200000000004E-2</v>
      </c>
      <c r="K178" s="11">
        <v>0.1013998</v>
      </c>
      <c r="M178" s="235"/>
    </row>
    <row r="179" spans="7:13" x14ac:dyDescent="0.3">
      <c r="G179" s="316">
        <v>45777</v>
      </c>
      <c r="H179" s="11">
        <v>7.3210250000000004E-2</v>
      </c>
      <c r="I179" s="11">
        <v>6.2725000000000003E-2</v>
      </c>
      <c r="J179" s="11">
        <v>4.4913800000000004E-2</v>
      </c>
      <c r="K179" s="11">
        <v>0.1039144</v>
      </c>
      <c r="M179" s="235"/>
    </row>
    <row r="180" spans="7:13" x14ac:dyDescent="0.3">
      <c r="G180" s="316">
        <v>45779</v>
      </c>
      <c r="H180" s="11">
        <v>7.3201500000000003E-2</v>
      </c>
      <c r="I180" s="11">
        <v>6.2807500000000002E-2</v>
      </c>
      <c r="J180" s="11">
        <v>4.4919199999999999E-2</v>
      </c>
      <c r="K180" s="11">
        <v>0.10399180000000001</v>
      </c>
      <c r="M180" s="235"/>
    </row>
    <row r="181" spans="7:13" x14ac:dyDescent="0.3">
      <c r="G181" s="316">
        <v>45780</v>
      </c>
      <c r="H181" s="11">
        <v>7.292775E-2</v>
      </c>
      <c r="I181" s="11">
        <v>6.2683000000000003E-2</v>
      </c>
      <c r="J181" s="11">
        <v>4.4910600000000002E-2</v>
      </c>
      <c r="K181" s="11">
        <v>0.10340019999999998</v>
      </c>
      <c r="M181" s="235"/>
    </row>
    <row r="182" spans="7:13" x14ac:dyDescent="0.3">
      <c r="G182" s="316">
        <v>45783</v>
      </c>
      <c r="H182" s="11">
        <v>7.2899500000000006E-2</v>
      </c>
      <c r="I182" s="11">
        <v>6.2619499999999995E-2</v>
      </c>
      <c r="J182" s="11">
        <v>4.49624E-2</v>
      </c>
      <c r="K182" s="11">
        <v>0.10302580000000001</v>
      </c>
      <c r="M182" s="235"/>
    </row>
    <row r="183" spans="7:13" x14ac:dyDescent="0.3">
      <c r="G183" s="316">
        <v>45784</v>
      </c>
      <c r="H183" s="11">
        <v>7.3571250000000005E-2</v>
      </c>
      <c r="I183" s="11">
        <v>6.3153500000000001E-2</v>
      </c>
      <c r="J183" s="11">
        <v>4.48992E-2</v>
      </c>
      <c r="K183" s="11">
        <v>0.10458479999999999</v>
      </c>
      <c r="M183" s="235"/>
    </row>
    <row r="184" spans="7:13" x14ac:dyDescent="0.3">
      <c r="G184" s="316">
        <v>45786</v>
      </c>
      <c r="H184" s="11">
        <v>7.5406500000000001E-2</v>
      </c>
      <c r="I184" s="11">
        <v>6.4431500000000003E-2</v>
      </c>
      <c r="J184" s="11">
        <v>4.4841600000000002E-2</v>
      </c>
      <c r="K184" s="11">
        <v>0.10811</v>
      </c>
      <c r="M184" s="235"/>
    </row>
    <row r="185" spans="7:13" x14ac:dyDescent="0.3">
      <c r="G185" s="316">
        <v>45787</v>
      </c>
      <c r="H185" s="11">
        <v>7.5685500000000003E-2</v>
      </c>
      <c r="I185" s="11">
        <v>6.4746499999999998E-2</v>
      </c>
      <c r="J185" s="11">
        <v>4.4832400000000008E-2</v>
      </c>
      <c r="K185" s="11">
        <v>0.10876959999999999</v>
      </c>
      <c r="M185" s="235"/>
    </row>
    <row r="186" spans="7:13" x14ac:dyDescent="0.3">
      <c r="G186" s="316">
        <v>45790</v>
      </c>
      <c r="H186" s="11">
        <v>7.5451999999999991E-2</v>
      </c>
      <c r="I186" s="11">
        <v>6.4502000000000004E-2</v>
      </c>
      <c r="J186" s="11">
        <v>4.4812599999999994E-2</v>
      </c>
      <c r="K186" s="11">
        <v>0.1085026</v>
      </c>
      <c r="M186" s="235"/>
    </row>
    <row r="187" spans="7:13" x14ac:dyDescent="0.3">
      <c r="G187" s="316">
        <v>45791</v>
      </c>
      <c r="H187" s="11">
        <v>7.5748499999999996E-2</v>
      </c>
      <c r="I187" s="11">
        <v>6.4730999999999997E-2</v>
      </c>
      <c r="J187" s="11">
        <v>4.4872599999999999E-2</v>
      </c>
      <c r="K187" s="11">
        <v>0.1089244</v>
      </c>
      <c r="M187" s="235"/>
    </row>
    <row r="188" spans="7:13" x14ac:dyDescent="0.3">
      <c r="G188" s="316">
        <v>45792</v>
      </c>
      <c r="H188" s="11">
        <v>7.6071E-2</v>
      </c>
      <c r="I188" s="11">
        <v>6.4995499999999998E-2</v>
      </c>
      <c r="J188" s="11">
        <v>4.4916200000000003E-2</v>
      </c>
      <c r="K188" s="11">
        <v>0.10968899999999999</v>
      </c>
      <c r="M188" s="235"/>
    </row>
    <row r="189" spans="7:13" x14ac:dyDescent="0.3">
      <c r="G189" s="316">
        <v>45793</v>
      </c>
      <c r="H189" s="11">
        <v>7.5937999999999992E-2</v>
      </c>
      <c r="I189" s="11">
        <v>6.4946000000000004E-2</v>
      </c>
      <c r="J189" s="11">
        <v>4.49378E-2</v>
      </c>
      <c r="K189" s="11">
        <v>0.1090438</v>
      </c>
      <c r="M189" s="235"/>
    </row>
    <row r="190" spans="7:13" x14ac:dyDescent="0.3">
      <c r="G190" s="316">
        <v>45794</v>
      </c>
      <c r="H190" s="11">
        <v>7.6000250000000005E-2</v>
      </c>
      <c r="I190" s="11">
        <v>6.5027000000000001E-2</v>
      </c>
      <c r="J190" s="11">
        <v>4.4944000000000005E-2</v>
      </c>
      <c r="K190" s="11">
        <v>0.1092166</v>
      </c>
      <c r="M190" s="235"/>
    </row>
    <row r="191" spans="7:13" x14ac:dyDescent="0.3">
      <c r="G191" s="316">
        <v>45797</v>
      </c>
      <c r="H191" s="11">
        <v>7.5285999999999992E-2</v>
      </c>
      <c r="I191" s="11">
        <v>6.4511499999999999E-2</v>
      </c>
      <c r="J191" s="11">
        <v>4.4899000000000001E-2</v>
      </c>
      <c r="K191" s="11">
        <v>0.1082446</v>
      </c>
      <c r="M191" s="235"/>
    </row>
    <row r="192" spans="7:13" x14ac:dyDescent="0.3">
      <c r="G192" s="316">
        <v>45798</v>
      </c>
      <c r="H192" s="11">
        <v>7.5104499999999991E-2</v>
      </c>
      <c r="I192" s="11">
        <v>6.4283499999999993E-2</v>
      </c>
      <c r="J192" s="11">
        <v>4.4906799999999997E-2</v>
      </c>
      <c r="K192" s="11">
        <v>0.10752239999999999</v>
      </c>
      <c r="M192" s="235"/>
    </row>
    <row r="193" spans="7:13" x14ac:dyDescent="0.3">
      <c r="G193" s="316">
        <v>45799</v>
      </c>
      <c r="H193" s="11">
        <v>7.4734999999999996E-2</v>
      </c>
      <c r="I193" s="11">
        <v>6.3991000000000006E-2</v>
      </c>
      <c r="J193" s="11">
        <v>4.4948799999999997E-2</v>
      </c>
      <c r="K193" s="11">
        <v>0.1063086</v>
      </c>
      <c r="M193" s="235"/>
    </row>
    <row r="194" spans="7:13" x14ac:dyDescent="0.3">
      <c r="G194" s="316">
        <v>45800</v>
      </c>
      <c r="H194" s="11">
        <v>7.4847750000000005E-2</v>
      </c>
      <c r="I194" s="11">
        <v>6.4129500000000006E-2</v>
      </c>
      <c r="J194" s="11">
        <v>4.4974200000000006E-2</v>
      </c>
      <c r="K194" s="11">
        <v>0.10728059999999999</v>
      </c>
      <c r="M194" s="235"/>
    </row>
    <row r="195" spans="7:13" x14ac:dyDescent="0.3">
      <c r="G195" s="316">
        <v>45801</v>
      </c>
      <c r="H195" s="11">
        <v>7.5542999999999999E-2</v>
      </c>
      <c r="I195" s="11">
        <v>6.4630999999999994E-2</v>
      </c>
      <c r="J195" s="11">
        <v>4.5015800000000009E-2</v>
      </c>
      <c r="K195" s="11">
        <v>0.10814219999999999</v>
      </c>
      <c r="M195" s="235"/>
    </row>
    <row r="196" spans="7:13" x14ac:dyDescent="0.3">
      <c r="G196" s="316">
        <v>45804</v>
      </c>
      <c r="H196" s="11">
        <v>7.5494000000000006E-2</v>
      </c>
      <c r="I196" s="11">
        <v>6.4677499999999999E-2</v>
      </c>
      <c r="J196" s="11">
        <v>4.5006400000000002E-2</v>
      </c>
      <c r="K196" s="11">
        <v>0.10823859999999999</v>
      </c>
      <c r="M196" s="235"/>
    </row>
    <row r="197" spans="7:13" x14ac:dyDescent="0.3">
      <c r="G197" s="316">
        <v>45805</v>
      </c>
      <c r="H197" s="11">
        <v>7.5604000000000005E-2</v>
      </c>
      <c r="I197" s="11">
        <v>6.4697000000000005E-2</v>
      </c>
      <c r="J197" s="11">
        <v>4.5049400000000003E-2</v>
      </c>
      <c r="K197" s="11">
        <v>0.10773679999999999</v>
      </c>
      <c r="M197" s="235"/>
    </row>
    <row r="198" spans="7:13" x14ac:dyDescent="0.3">
      <c r="G198" s="316">
        <v>45806</v>
      </c>
      <c r="H198" s="11">
        <v>7.5406749999999995E-2</v>
      </c>
      <c r="I198" s="11">
        <v>6.4586000000000005E-2</v>
      </c>
      <c r="J198" s="11">
        <v>4.5061200000000003E-2</v>
      </c>
      <c r="K198" s="11">
        <v>0.10774779999999999</v>
      </c>
      <c r="M198" s="235"/>
    </row>
    <row r="199" spans="7:13" x14ac:dyDescent="0.3">
      <c r="G199" s="316">
        <v>45807</v>
      </c>
      <c r="H199" s="11">
        <v>7.5278749999999992E-2</v>
      </c>
      <c r="I199" s="11">
        <v>6.4523499999999998E-2</v>
      </c>
      <c r="J199" s="11">
        <v>4.5053599999999999E-2</v>
      </c>
      <c r="K199" s="11">
        <v>0.1072196</v>
      </c>
      <c r="M199" s="235"/>
    </row>
    <row r="200" spans="7:13" x14ac:dyDescent="0.3">
      <c r="G200" s="316">
        <v>45808</v>
      </c>
      <c r="H200" s="11">
        <v>7.5719250000000002E-2</v>
      </c>
      <c r="I200" s="11">
        <v>6.4875500000000003E-2</v>
      </c>
      <c r="J200" s="11">
        <v>4.5067999999999997E-2</v>
      </c>
      <c r="K200" s="11">
        <v>0.1085556</v>
      </c>
      <c r="M200" s="235"/>
    </row>
    <row r="201" spans="7:13" x14ac:dyDescent="0.3">
      <c r="G201" s="316">
        <v>45811</v>
      </c>
      <c r="H201" s="11">
        <v>7.5944250000000005E-2</v>
      </c>
      <c r="I201" s="11">
        <v>6.4992500000000009E-2</v>
      </c>
      <c r="J201" s="11">
        <v>4.5068399999999995E-2</v>
      </c>
      <c r="K201" s="11">
        <v>0.1085824</v>
      </c>
      <c r="M201" s="235"/>
    </row>
    <row r="202" spans="7:13" x14ac:dyDescent="0.3">
      <c r="G202" s="316">
        <v>45812</v>
      </c>
      <c r="H202" s="11">
        <v>7.5708499999999998E-2</v>
      </c>
      <c r="I202" s="11">
        <v>6.4837000000000006E-2</v>
      </c>
      <c r="J202" s="11">
        <v>4.50208E-2</v>
      </c>
      <c r="K202" s="11">
        <v>0.10856859999999999</v>
      </c>
      <c r="M202" s="235"/>
    </row>
    <row r="203" spans="7:13" x14ac:dyDescent="0.3">
      <c r="G203" s="316">
        <v>45813</v>
      </c>
      <c r="H203" s="11">
        <v>7.60715E-2</v>
      </c>
      <c r="I203" s="11">
        <v>6.5078499999999997E-2</v>
      </c>
      <c r="J203" s="11">
        <v>4.5030199999999999E-2</v>
      </c>
      <c r="K203" s="11">
        <v>0.10909480000000001</v>
      </c>
      <c r="M203" s="235"/>
    </row>
    <row r="204" spans="7:13" x14ac:dyDescent="0.3">
      <c r="G204" s="316">
        <v>45814</v>
      </c>
      <c r="H204" s="11">
        <v>7.6217500000000007E-2</v>
      </c>
      <c r="I204" s="11">
        <v>6.5198000000000006E-2</v>
      </c>
      <c r="J204" s="11">
        <v>4.5045799999999997E-2</v>
      </c>
      <c r="K204" s="11">
        <v>0.1091024</v>
      </c>
      <c r="M204" s="235"/>
    </row>
    <row r="205" spans="7:13" x14ac:dyDescent="0.3">
      <c r="G205" s="316">
        <v>45815</v>
      </c>
      <c r="H205" s="11">
        <v>7.6397999999999994E-2</v>
      </c>
      <c r="I205" s="11">
        <v>6.5298499999999995E-2</v>
      </c>
      <c r="J205" s="11">
        <v>4.5077800000000001E-2</v>
      </c>
      <c r="K205" s="11">
        <v>0.10916299999999998</v>
      </c>
      <c r="M205" s="235"/>
    </row>
    <row r="206" spans="7:13" x14ac:dyDescent="0.3">
      <c r="G206" s="316">
        <v>45818</v>
      </c>
      <c r="H206" s="11">
        <v>7.6306249999999992E-2</v>
      </c>
      <c r="I206" s="11">
        <v>6.5239000000000005E-2</v>
      </c>
      <c r="J206" s="11">
        <v>4.5078199999999999E-2</v>
      </c>
      <c r="K206" s="11">
        <v>0.1090786</v>
      </c>
      <c r="M206" s="235"/>
    </row>
    <row r="207" spans="7:13" x14ac:dyDescent="0.3">
      <c r="G207" s="316">
        <v>45819</v>
      </c>
      <c r="H207" s="11">
        <v>7.5848250000000006E-2</v>
      </c>
      <c r="I207" s="11">
        <v>6.4891000000000004E-2</v>
      </c>
      <c r="J207" s="11">
        <v>4.5123799999999992E-2</v>
      </c>
      <c r="K207" s="11">
        <v>0.1081652</v>
      </c>
      <c r="M207" s="235"/>
    </row>
    <row r="208" spans="7:13" x14ac:dyDescent="0.3">
      <c r="G208" s="316">
        <v>45820</v>
      </c>
      <c r="H208" s="11">
        <v>7.5440499999999994E-2</v>
      </c>
      <c r="I208" s="11">
        <v>6.4632500000000009E-2</v>
      </c>
      <c r="J208" s="11">
        <v>4.5071799999999995E-2</v>
      </c>
      <c r="K208" s="11">
        <v>0.10767</v>
      </c>
      <c r="M208" s="235"/>
    </row>
    <row r="209" spans="7:13" x14ac:dyDescent="0.3">
      <c r="G209" s="316">
        <v>45821</v>
      </c>
      <c r="H209" s="11">
        <v>7.5728749999999997E-2</v>
      </c>
      <c r="I209" s="11">
        <v>6.4769999999999994E-2</v>
      </c>
      <c r="J209" s="11">
        <v>4.5085799999999995E-2</v>
      </c>
      <c r="K209" s="11">
        <v>0.1081366</v>
      </c>
      <c r="M209" s="235"/>
    </row>
    <row r="210" spans="7:13" x14ac:dyDescent="0.3">
      <c r="G210" s="316">
        <v>45822</v>
      </c>
      <c r="H210" s="11">
        <v>7.5359999999999996E-2</v>
      </c>
      <c r="I210" s="11">
        <v>6.4596500000000001E-2</v>
      </c>
      <c r="J210" s="11">
        <v>4.5076600000000001E-2</v>
      </c>
      <c r="K210" s="11">
        <v>0.10790440000000001</v>
      </c>
      <c r="M210" s="235"/>
    </row>
    <row r="211" spans="7:13" x14ac:dyDescent="0.3">
      <c r="G211" s="316">
        <v>45825</v>
      </c>
      <c r="H211" s="11">
        <v>7.5429499999999997E-2</v>
      </c>
      <c r="I211" s="11">
        <v>6.4618999999999996E-2</v>
      </c>
      <c r="J211" s="11">
        <v>4.5105600000000003E-2</v>
      </c>
      <c r="K211" s="11">
        <v>0.10785420000000001</v>
      </c>
      <c r="M211" s="235"/>
    </row>
    <row r="212" spans="7:13" x14ac:dyDescent="0.3">
      <c r="G212" s="316">
        <v>45826</v>
      </c>
      <c r="H212" s="11">
        <v>7.5096250000000003E-2</v>
      </c>
      <c r="I212" s="11">
        <v>6.4378000000000005E-2</v>
      </c>
      <c r="J212" s="11">
        <v>4.5089999999999998E-2</v>
      </c>
      <c r="K212" s="11">
        <v>0.106961</v>
      </c>
      <c r="M212" s="235"/>
    </row>
    <row r="213" spans="7:13" x14ac:dyDescent="0.3">
      <c r="G213" s="316">
        <v>45827</v>
      </c>
      <c r="H213" s="11">
        <v>7.5115249999999995E-2</v>
      </c>
      <c r="I213" s="11">
        <v>6.4407999999999993E-2</v>
      </c>
      <c r="J213" s="11">
        <v>4.5098399999999997E-2</v>
      </c>
      <c r="K213" s="11">
        <v>0.1072738</v>
      </c>
      <c r="M213" s="235"/>
    </row>
    <row r="214" spans="7:13" x14ac:dyDescent="0.3">
      <c r="G214" s="316">
        <v>45828</v>
      </c>
      <c r="H214" s="11">
        <v>7.5389249999999991E-2</v>
      </c>
      <c r="I214" s="11">
        <v>6.4508999999999997E-2</v>
      </c>
      <c r="J214" s="11">
        <v>4.5115799999999998E-2</v>
      </c>
      <c r="K214" s="11">
        <v>0.10709340000000001</v>
      </c>
      <c r="M214" s="235"/>
    </row>
    <row r="215" spans="7:13" x14ac:dyDescent="0.3">
      <c r="G215" s="316">
        <v>45829</v>
      </c>
      <c r="H215" s="11">
        <v>7.5866750000000011E-2</v>
      </c>
      <c r="I215" s="11">
        <v>6.4776E-2</v>
      </c>
      <c r="J215" s="11">
        <v>4.5116399999999994E-2</v>
      </c>
      <c r="K215" s="11">
        <v>0.10812659999999999</v>
      </c>
      <c r="M215" s="235"/>
    </row>
    <row r="216" spans="7:13" x14ac:dyDescent="0.3">
      <c r="G216" s="316">
        <v>45832</v>
      </c>
      <c r="H216" s="11">
        <v>7.5792999999999999E-2</v>
      </c>
      <c r="I216" s="11">
        <v>6.4768999999999993E-2</v>
      </c>
      <c r="J216" s="11">
        <v>4.5109200000000002E-2</v>
      </c>
      <c r="K216" s="11">
        <v>0.10796839999999999</v>
      </c>
      <c r="M216" s="235"/>
    </row>
    <row r="217" spans="7:13" x14ac:dyDescent="0.3">
      <c r="G217" s="316">
        <v>45833</v>
      </c>
      <c r="H217" s="11">
        <v>7.5805249999999991E-2</v>
      </c>
      <c r="I217" s="11">
        <v>6.4762E-2</v>
      </c>
      <c r="J217" s="11">
        <v>4.5120999999999994E-2</v>
      </c>
      <c r="K217" s="11">
        <v>0.10807839999999999</v>
      </c>
      <c r="M217" s="235"/>
    </row>
    <row r="218" spans="7:13" x14ac:dyDescent="0.3">
      <c r="G218" s="316">
        <v>45834</v>
      </c>
      <c r="H218" s="11">
        <v>7.6071250000000007E-2</v>
      </c>
      <c r="I218" s="11">
        <v>6.4963499999999993E-2</v>
      </c>
      <c r="J218" s="11">
        <v>4.5099199999999999E-2</v>
      </c>
      <c r="K218" s="11">
        <v>0.10897080000000001</v>
      </c>
      <c r="M218" s="235"/>
    </row>
    <row r="219" spans="7:13" x14ac:dyDescent="0.3">
      <c r="G219" s="316">
        <v>45835</v>
      </c>
      <c r="H219" s="11">
        <v>7.6110499999999998E-2</v>
      </c>
      <c r="I219" s="11">
        <v>6.5043500000000004E-2</v>
      </c>
      <c r="J219" s="11">
        <v>4.5102400000000001E-2</v>
      </c>
      <c r="K219" s="11">
        <v>0.10873139999999999</v>
      </c>
      <c r="M219" s="235"/>
    </row>
    <row r="220" spans="7:13" x14ac:dyDescent="0.3">
      <c r="G220" s="316">
        <v>45836</v>
      </c>
      <c r="H220" s="11">
        <v>7.5874749999999991E-2</v>
      </c>
      <c r="I220" s="11">
        <v>6.4910499999999996E-2</v>
      </c>
      <c r="J220" s="11">
        <v>4.5134000000000001E-2</v>
      </c>
      <c r="K220" s="11">
        <v>0.10857939999999999</v>
      </c>
      <c r="M220" s="235"/>
    </row>
    <row r="221" spans="7:13" x14ac:dyDescent="0.3">
      <c r="G221" s="316">
        <v>45839</v>
      </c>
      <c r="H221" s="11">
        <v>7.6148000000000007E-2</v>
      </c>
      <c r="I221" s="11">
        <v>6.50945E-2</v>
      </c>
      <c r="J221" s="11">
        <v>4.5106E-2</v>
      </c>
      <c r="K221" s="11">
        <v>0.10889559999999998</v>
      </c>
      <c r="M221" s="235"/>
    </row>
    <row r="222" spans="7:13" x14ac:dyDescent="0.3">
      <c r="G222" s="316">
        <v>45840</v>
      </c>
      <c r="H222" s="11">
        <v>7.6631749999999998E-2</v>
      </c>
      <c r="I222" s="11">
        <v>6.5468499999999999E-2</v>
      </c>
      <c r="J222" s="11">
        <v>4.5143600000000006E-2</v>
      </c>
      <c r="K222" s="11">
        <v>0.11000779999999999</v>
      </c>
      <c r="M222" s="235"/>
    </row>
    <row r="223" spans="7:13" x14ac:dyDescent="0.3">
      <c r="G223" s="316">
        <v>45841</v>
      </c>
      <c r="H223" s="11">
        <v>7.6415499999999997E-2</v>
      </c>
      <c r="I223" s="11">
        <v>6.5320500000000004E-2</v>
      </c>
      <c r="J223" s="11">
        <v>4.5160400000000003E-2</v>
      </c>
      <c r="K223" s="11">
        <v>0.10925</v>
      </c>
      <c r="M223" s="235"/>
    </row>
    <row r="224" spans="7:13" x14ac:dyDescent="0.3">
      <c r="G224" s="316">
        <v>45842</v>
      </c>
      <c r="H224" s="11">
        <v>7.6417499999999999E-2</v>
      </c>
      <c r="I224" s="11">
        <v>6.5361000000000002E-2</v>
      </c>
      <c r="J224" s="11">
        <v>4.5140199999999998E-2</v>
      </c>
      <c r="K224" s="11">
        <v>0.1095812</v>
      </c>
      <c r="M224" s="235"/>
    </row>
    <row r="225" spans="7:13" x14ac:dyDescent="0.3">
      <c r="G225" s="316">
        <v>45846</v>
      </c>
      <c r="H225" s="11">
        <v>7.6448249999999995E-2</v>
      </c>
      <c r="I225" s="11">
        <v>6.5320000000000003E-2</v>
      </c>
      <c r="J225" s="11">
        <v>4.509719999999999E-2</v>
      </c>
      <c r="K225" s="11">
        <v>0.10960540000000001</v>
      </c>
      <c r="M225" s="235"/>
    </row>
    <row r="226" spans="7:13" x14ac:dyDescent="0.3">
      <c r="G226" s="316">
        <v>45847</v>
      </c>
      <c r="H226" s="11">
        <v>7.6794249999999994E-2</v>
      </c>
      <c r="I226" s="11">
        <v>6.5595500000000001E-2</v>
      </c>
      <c r="J226" s="11">
        <v>4.5114200000000007E-2</v>
      </c>
      <c r="K226" s="11">
        <v>0.1099826</v>
      </c>
      <c r="M226" s="235"/>
    </row>
    <row r="227" spans="7:13" x14ac:dyDescent="0.3">
      <c r="G227" s="316">
        <v>45848</v>
      </c>
      <c r="H227" s="11">
        <v>7.6974000000000001E-2</v>
      </c>
      <c r="I227" s="11">
        <v>6.5776000000000001E-2</v>
      </c>
      <c r="J227" s="11">
        <v>4.5092599999999997E-2</v>
      </c>
      <c r="K227" s="11">
        <v>0.1107698</v>
      </c>
      <c r="M227" s="235"/>
    </row>
    <row r="228" spans="7:13" x14ac:dyDescent="0.3">
      <c r="G228" s="316">
        <v>45849</v>
      </c>
      <c r="H228" s="11">
        <v>7.6751E-2</v>
      </c>
      <c r="I228" s="11">
        <v>6.5644000000000008E-2</v>
      </c>
      <c r="J228" s="11">
        <v>4.5074999999999997E-2</v>
      </c>
      <c r="K228" s="11">
        <v>0.11007319999999998</v>
      </c>
      <c r="M228" s="235"/>
    </row>
    <row r="229" spans="7:13" x14ac:dyDescent="0.3">
      <c r="G229" s="316">
        <v>45850</v>
      </c>
      <c r="H229" s="11">
        <v>7.6798000000000005E-2</v>
      </c>
      <c r="I229" s="11">
        <v>6.5633499999999997E-2</v>
      </c>
      <c r="J229" s="11">
        <v>4.5076600000000001E-2</v>
      </c>
      <c r="K229" s="11">
        <v>0.110179</v>
      </c>
      <c r="M229" s="235"/>
    </row>
    <row r="230" spans="7:13" x14ac:dyDescent="0.3">
      <c r="G230" s="316">
        <v>45853</v>
      </c>
      <c r="H230" s="11">
        <v>7.6953750000000015E-2</v>
      </c>
      <c r="I230" s="11">
        <v>6.5736500000000003E-2</v>
      </c>
      <c r="J230" s="11">
        <v>4.5097600000000002E-2</v>
      </c>
      <c r="K230" s="11">
        <v>0.1107742</v>
      </c>
      <c r="M230" s="235"/>
    </row>
    <row r="231" spans="7:13" x14ac:dyDescent="0.3">
      <c r="G231" s="316">
        <v>45854</v>
      </c>
      <c r="H231" s="11">
        <v>7.6973249999999993E-2</v>
      </c>
      <c r="I231" s="11">
        <v>6.5593499999999999E-2</v>
      </c>
      <c r="J231" s="11">
        <v>4.5119200000000005E-2</v>
      </c>
      <c r="K231" s="11">
        <v>0.1092538</v>
      </c>
      <c r="M231" s="235"/>
    </row>
    <row r="232" spans="7:13" x14ac:dyDescent="0.3">
      <c r="G232" s="316">
        <v>45855</v>
      </c>
      <c r="H232" s="11">
        <v>7.7594250000000003E-2</v>
      </c>
      <c r="I232" s="11">
        <v>6.6128999999999993E-2</v>
      </c>
      <c r="J232" s="11">
        <v>4.5128800000000004E-2</v>
      </c>
      <c r="K232" s="11">
        <v>0.1114406</v>
      </c>
      <c r="M232" s="235"/>
    </row>
    <row r="233" spans="7:13" x14ac:dyDescent="0.3">
      <c r="G233" s="316">
        <v>45856</v>
      </c>
      <c r="H233" s="11">
        <v>7.741300000000001E-2</v>
      </c>
      <c r="I233" s="11">
        <v>6.6025499999999987E-2</v>
      </c>
      <c r="J233" s="11">
        <v>4.5119600000000003E-2</v>
      </c>
      <c r="K233" s="11">
        <v>0.1110728</v>
      </c>
      <c r="M233" s="235"/>
    </row>
    <row r="234" spans="7:13" x14ac:dyDescent="0.3">
      <c r="G234" s="316">
        <v>45857</v>
      </c>
      <c r="H234" s="11">
        <v>7.7491999999999991E-2</v>
      </c>
      <c r="I234" s="11">
        <v>6.613150000000001E-2</v>
      </c>
      <c r="J234" s="11">
        <v>4.52018E-2</v>
      </c>
      <c r="K234" s="11">
        <v>0.11110660000000001</v>
      </c>
      <c r="M234" s="235"/>
    </row>
    <row r="235" spans="7:13" x14ac:dyDescent="0.3">
      <c r="G235" s="316">
        <v>45860</v>
      </c>
      <c r="H235" s="11">
        <v>7.7186499999999991E-2</v>
      </c>
      <c r="I235" s="11">
        <v>6.5920000000000006E-2</v>
      </c>
      <c r="J235" s="11">
        <v>4.5227200000000002E-2</v>
      </c>
      <c r="K235" s="11">
        <v>0.1104276</v>
      </c>
      <c r="M235" s="235"/>
    </row>
    <row r="236" spans="7:13" x14ac:dyDescent="0.3">
      <c r="G236" s="316">
        <v>45861</v>
      </c>
      <c r="H236" s="11">
        <v>7.7622500000000011E-2</v>
      </c>
      <c r="I236" s="11">
        <v>6.6167000000000004E-2</v>
      </c>
      <c r="J236" s="11">
        <v>4.5209599999999996E-2</v>
      </c>
      <c r="K236" s="11">
        <v>0.11140919999999999</v>
      </c>
      <c r="M236" s="235"/>
    </row>
    <row r="237" spans="7:13" x14ac:dyDescent="0.3">
      <c r="G237" s="316">
        <v>45862</v>
      </c>
      <c r="H237" s="11">
        <v>7.7583250000000006E-2</v>
      </c>
      <c r="I237" s="11">
        <v>6.6217499999999999E-2</v>
      </c>
      <c r="J237" s="11">
        <v>4.5150200000000001E-2</v>
      </c>
      <c r="K237" s="11">
        <v>0.1116248</v>
      </c>
      <c r="M237" s="235"/>
    </row>
    <row r="238" spans="7:13" x14ac:dyDescent="0.3">
      <c r="G238" s="316">
        <v>45863</v>
      </c>
      <c r="H238" s="11">
        <v>7.7689499999999995E-2</v>
      </c>
      <c r="I238" s="11">
        <v>6.6309000000000007E-2</v>
      </c>
      <c r="J238" s="11">
        <v>4.5131400000000002E-2</v>
      </c>
      <c r="K238" s="11">
        <v>0.11187759999999999</v>
      </c>
      <c r="M238" s="235"/>
    </row>
    <row r="239" spans="7:13" x14ac:dyDescent="0.3">
      <c r="G239" s="316">
        <v>45864</v>
      </c>
      <c r="H239" s="11">
        <v>7.7992499999999992E-2</v>
      </c>
      <c r="I239" s="11">
        <v>6.6572999999999993E-2</v>
      </c>
      <c r="J239" s="11">
        <v>4.5170000000000002E-2</v>
      </c>
      <c r="K239" s="11">
        <v>0.11282099999999999</v>
      </c>
      <c r="M239" s="235"/>
    </row>
    <row r="240" spans="7:13" x14ac:dyDescent="0.3">
      <c r="G240" s="316">
        <v>45867</v>
      </c>
      <c r="H240" s="11">
        <v>7.8303750000000005E-2</v>
      </c>
      <c r="I240" s="11">
        <v>6.680549999999999E-2</v>
      </c>
      <c r="J240" s="11">
        <v>4.5162399999999998E-2</v>
      </c>
      <c r="K240" s="11">
        <v>0.11321879999999999</v>
      </c>
      <c r="M240" s="235"/>
    </row>
    <row r="241" spans="7:13" x14ac:dyDescent="0.3">
      <c r="G241" s="316">
        <v>45868</v>
      </c>
      <c r="H241" s="11">
        <v>7.8389750000000008E-2</v>
      </c>
      <c r="I241" s="11">
        <v>6.6892000000000007E-2</v>
      </c>
      <c r="J241" s="11">
        <v>4.5159199999999997E-2</v>
      </c>
      <c r="K241" s="11">
        <v>0.11373660000000001</v>
      </c>
      <c r="M241" s="235"/>
    </row>
    <row r="242" spans="7:13" x14ac:dyDescent="0.3">
      <c r="G242" s="316">
        <v>45869</v>
      </c>
      <c r="H242" s="11">
        <v>7.8349749999999996E-2</v>
      </c>
      <c r="I242" s="11">
        <v>6.6966999999999999E-2</v>
      </c>
      <c r="J242" s="11">
        <v>4.5169799999999996E-2</v>
      </c>
      <c r="K242" s="11">
        <v>0.11391080000000001</v>
      </c>
      <c r="M242" s="235"/>
    </row>
    <row r="243" spans="7:13" x14ac:dyDescent="0.3">
      <c r="G243" s="316">
        <v>45870</v>
      </c>
      <c r="H243" s="11">
        <v>7.7184000000000003E-2</v>
      </c>
      <c r="I243" s="11">
        <v>6.6077499999999997E-2</v>
      </c>
      <c r="J243" s="11">
        <v>4.5184199999999994E-2</v>
      </c>
      <c r="K243" s="11">
        <v>0.11056580000000001</v>
      </c>
      <c r="M243" s="235"/>
    </row>
    <row r="244" spans="7:13" x14ac:dyDescent="0.3">
      <c r="G244" s="316">
        <v>45871</v>
      </c>
      <c r="H244" s="11">
        <v>7.7588749999999998E-2</v>
      </c>
      <c r="I244" s="11">
        <v>6.6380500000000009E-2</v>
      </c>
      <c r="J244" s="11">
        <v>4.52392E-2</v>
      </c>
      <c r="K244" s="11">
        <v>0.11185680000000001</v>
      </c>
      <c r="M244" s="235"/>
    </row>
    <row r="245" spans="7:13" x14ac:dyDescent="0.3">
      <c r="G245" s="316">
        <v>45874</v>
      </c>
      <c r="H245" s="11">
        <v>7.7596499999999999E-2</v>
      </c>
      <c r="I245" s="11">
        <v>6.6353999999999996E-2</v>
      </c>
      <c r="J245" s="11">
        <v>4.5248000000000003E-2</v>
      </c>
      <c r="K245" s="11">
        <v>0.1115556</v>
      </c>
      <c r="M245" s="235"/>
    </row>
    <row r="246" spans="7:13" x14ac:dyDescent="0.3">
      <c r="G246" s="316">
        <v>45875</v>
      </c>
      <c r="H246" s="11">
        <v>7.7687250000000013E-2</v>
      </c>
      <c r="I246" s="11">
        <v>6.6411999999999999E-2</v>
      </c>
      <c r="J246" s="11">
        <v>4.5234400000000001E-2</v>
      </c>
      <c r="K246" s="11">
        <v>0.111788</v>
      </c>
      <c r="M246" s="235"/>
    </row>
    <row r="247" spans="7:13" x14ac:dyDescent="0.3">
      <c r="G247" s="316">
        <v>45876</v>
      </c>
      <c r="H247" s="11">
        <v>7.786475000000001E-2</v>
      </c>
      <c r="I247" s="11">
        <v>6.6527499999999989E-2</v>
      </c>
      <c r="J247" s="11">
        <v>4.5247799999999998E-2</v>
      </c>
      <c r="K247" s="11">
        <v>0.1119626</v>
      </c>
      <c r="M247" s="235"/>
    </row>
    <row r="248" spans="7:13" x14ac:dyDescent="0.3">
      <c r="G248" s="316">
        <v>45877</v>
      </c>
      <c r="H248" s="11">
        <v>7.8155499999999989E-2</v>
      </c>
      <c r="I248" s="11">
        <v>6.6782499999999995E-2</v>
      </c>
      <c r="J248" s="11">
        <v>4.5211200000000007E-2</v>
      </c>
      <c r="K248" s="11">
        <v>0.112372</v>
      </c>
      <c r="M248" s="235"/>
    </row>
    <row r="249" spans="7:13" x14ac:dyDescent="0.3">
      <c r="G249" s="316">
        <v>45878</v>
      </c>
      <c r="H249" s="11">
        <v>7.8208749999999994E-2</v>
      </c>
      <c r="I249" s="11">
        <v>6.6845500000000002E-2</v>
      </c>
      <c r="J249" s="11">
        <v>4.5206999999999997E-2</v>
      </c>
      <c r="K249" s="11">
        <v>0.11295479999999999</v>
      </c>
      <c r="M249" s="235"/>
    </row>
    <row r="250" spans="7:13" x14ac:dyDescent="0.3">
      <c r="G250" s="316">
        <v>45881</v>
      </c>
      <c r="H250" s="11">
        <v>7.854775E-2</v>
      </c>
      <c r="I250" s="11">
        <v>6.6999000000000003E-2</v>
      </c>
      <c r="J250" s="11">
        <v>4.5178599999999999E-2</v>
      </c>
      <c r="K250" s="11">
        <v>0.1130312</v>
      </c>
      <c r="M250" s="235"/>
    </row>
    <row r="251" spans="7:13" x14ac:dyDescent="0.3">
      <c r="G251" s="316">
        <v>45882</v>
      </c>
      <c r="H251" s="11">
        <v>7.8630499999999992E-2</v>
      </c>
      <c r="I251" s="11">
        <v>6.7053500000000002E-2</v>
      </c>
      <c r="J251" s="11">
        <v>4.5233200000000001E-2</v>
      </c>
      <c r="K251" s="11">
        <v>0.11321779999999999</v>
      </c>
      <c r="M251" s="235"/>
    </row>
    <row r="252" spans="7:13" x14ac:dyDescent="0.3">
      <c r="G252" s="316">
        <v>45883</v>
      </c>
      <c r="H252" s="11">
        <v>7.8758750000000002E-2</v>
      </c>
      <c r="I252" s="11">
        <v>6.7181999999999992E-2</v>
      </c>
      <c r="J252" s="11">
        <v>4.52194E-2</v>
      </c>
      <c r="K252" s="11">
        <v>0.11373600000000002</v>
      </c>
      <c r="M252" s="235"/>
    </row>
    <row r="253" spans="7:13" x14ac:dyDescent="0.3">
      <c r="G253" s="316">
        <v>45884</v>
      </c>
      <c r="H253" s="11">
        <v>7.8641249999999996E-2</v>
      </c>
      <c r="I253" s="11">
        <v>6.7068000000000003E-2</v>
      </c>
      <c r="J253" s="11">
        <v>4.5153800000000001E-2</v>
      </c>
      <c r="K253" s="11">
        <v>0.1133736</v>
      </c>
      <c r="M253" s="235"/>
    </row>
    <row r="254" spans="7:13" x14ac:dyDescent="0.3">
      <c r="G254" s="316">
        <v>45885</v>
      </c>
      <c r="H254" s="11">
        <v>7.8764250000000008E-2</v>
      </c>
      <c r="I254" s="11">
        <v>6.7129999999999995E-2</v>
      </c>
      <c r="J254" s="11">
        <v>4.5172799999999999E-2</v>
      </c>
      <c r="K254" s="11">
        <v>0.1136166</v>
      </c>
      <c r="M254" s="235"/>
    </row>
    <row r="255" spans="7:13" x14ac:dyDescent="0.3">
      <c r="G255" s="316">
        <v>45888</v>
      </c>
      <c r="H255" s="11">
        <v>7.8577499999999995E-2</v>
      </c>
      <c r="I255" s="11">
        <v>6.7063499999999998E-2</v>
      </c>
      <c r="J255" s="11">
        <v>4.5184800000000004E-2</v>
      </c>
      <c r="K255" s="11">
        <v>0.1135832</v>
      </c>
      <c r="M255" s="235"/>
    </row>
    <row r="256" spans="7:13" x14ac:dyDescent="0.3">
      <c r="G256" s="316">
        <v>45889</v>
      </c>
      <c r="H256" s="11">
        <v>7.8522249999999988E-2</v>
      </c>
      <c r="I256" s="11">
        <v>6.701E-2</v>
      </c>
      <c r="J256" s="11">
        <v>4.5217200000000006E-2</v>
      </c>
      <c r="K256" s="11">
        <v>0.11298860000000002</v>
      </c>
      <c r="M256" s="235"/>
    </row>
    <row r="257" spans="7:13" x14ac:dyDescent="0.3">
      <c r="G257" s="316">
        <v>45890</v>
      </c>
      <c r="H257" s="11">
        <v>7.8489500000000004E-2</v>
      </c>
      <c r="I257" s="11">
        <v>6.7007499999999998E-2</v>
      </c>
      <c r="J257" s="11">
        <v>4.5181000000000006E-2</v>
      </c>
      <c r="K257" s="11">
        <v>0.11335179999999997</v>
      </c>
      <c r="M257" s="235"/>
    </row>
    <row r="258" spans="7:13" x14ac:dyDescent="0.3">
      <c r="G258" s="316">
        <v>45891</v>
      </c>
      <c r="H258" s="11">
        <v>7.9104499999999994E-2</v>
      </c>
      <c r="I258" s="11">
        <v>6.7371E-2</v>
      </c>
      <c r="J258" s="11">
        <v>4.5214999999999998E-2</v>
      </c>
      <c r="K258" s="11">
        <v>0.1140608</v>
      </c>
      <c r="M258" s="235"/>
    </row>
    <row r="259" spans="7:13" x14ac:dyDescent="0.3">
      <c r="G259" s="316">
        <v>45892</v>
      </c>
      <c r="H259" s="11">
        <v>7.8806500000000002E-2</v>
      </c>
      <c r="I259" s="11">
        <v>6.7170000000000007E-2</v>
      </c>
      <c r="J259" s="11">
        <v>4.5173000000000005E-2</v>
      </c>
      <c r="K259" s="11">
        <v>0.1139956</v>
      </c>
      <c r="M259" s="235"/>
    </row>
    <row r="260" spans="7:13" x14ac:dyDescent="0.3">
      <c r="G260" s="316">
        <v>45895</v>
      </c>
      <c r="H260" s="11">
        <v>7.8850500000000004E-2</v>
      </c>
      <c r="I260" s="11">
        <v>6.72185E-2</v>
      </c>
      <c r="J260" s="11">
        <v>4.5203199999999999E-2</v>
      </c>
      <c r="K260" s="11">
        <v>0.1137788</v>
      </c>
      <c r="M260" s="235"/>
    </row>
    <row r="261" spans="7:13" x14ac:dyDescent="0.3">
      <c r="G261" s="316">
        <v>45896</v>
      </c>
      <c r="H261" s="11">
        <v>7.9062999999999994E-2</v>
      </c>
      <c r="I261" s="11">
        <v>6.7428999999999989E-2</v>
      </c>
      <c r="J261" s="11">
        <v>4.5221600000000001E-2</v>
      </c>
      <c r="K261" s="11">
        <v>0.1146112</v>
      </c>
      <c r="M261" s="235"/>
    </row>
    <row r="262" spans="7:13" x14ac:dyDescent="0.3">
      <c r="G262" s="316">
        <v>45897</v>
      </c>
      <c r="H262" s="11">
        <v>7.8918999999999989E-2</v>
      </c>
      <c r="I262" s="11">
        <v>6.7358000000000001E-2</v>
      </c>
      <c r="J262" s="11">
        <v>4.52346E-2</v>
      </c>
      <c r="K262" s="11">
        <v>0.1143362</v>
      </c>
      <c r="M262" s="235"/>
    </row>
    <row r="263" spans="7:13" x14ac:dyDescent="0.3">
      <c r="G263" s="316">
        <v>45899</v>
      </c>
      <c r="H263" s="11">
        <v>7.8422249999999999E-2</v>
      </c>
      <c r="I263" s="11">
        <v>6.7027500000000004E-2</v>
      </c>
      <c r="J263" s="11">
        <v>4.5196199999999999E-2</v>
      </c>
      <c r="K263" s="11">
        <v>0.1137278</v>
      </c>
      <c r="M263" s="235"/>
    </row>
    <row r="264" spans="7:13" x14ac:dyDescent="0.3">
      <c r="G264" s="316">
        <v>45902</v>
      </c>
      <c r="H264" s="11">
        <v>7.8097749999999994E-2</v>
      </c>
      <c r="I264" s="11">
        <v>6.6739999999999994E-2</v>
      </c>
      <c r="J264" s="11">
        <v>4.5159600000000001E-2</v>
      </c>
      <c r="K264" s="11">
        <v>0.11250420000000001</v>
      </c>
      <c r="M264" s="235"/>
    </row>
    <row r="265" spans="7:13" x14ac:dyDescent="0.3">
      <c r="G265" s="316">
        <v>45903</v>
      </c>
      <c r="H265" s="11">
        <v>7.8490499999999991E-2</v>
      </c>
      <c r="I265" s="11">
        <v>6.7056000000000004E-2</v>
      </c>
      <c r="J265" s="11">
        <v>4.5196400000000005E-2</v>
      </c>
      <c r="K265" s="11">
        <v>0.11325260000000001</v>
      </c>
      <c r="M265" s="235"/>
    </row>
    <row r="266" spans="7:13" x14ac:dyDescent="0.3">
      <c r="G266" s="316">
        <v>45904</v>
      </c>
      <c r="H266" s="11">
        <v>7.8939499999999996E-2</v>
      </c>
      <c r="I266" s="11">
        <v>6.7413500000000001E-2</v>
      </c>
      <c r="J266" s="11">
        <v>4.5231200000000006E-2</v>
      </c>
      <c r="K266" s="11">
        <v>0.11415840000000002</v>
      </c>
      <c r="M266" s="235"/>
    </row>
    <row r="267" spans="7:13" x14ac:dyDescent="0.3">
      <c r="G267" s="316">
        <v>45905</v>
      </c>
      <c r="H267" s="11">
        <v>7.8805750000000008E-2</v>
      </c>
      <c r="I267" s="11">
        <v>6.7274E-2</v>
      </c>
      <c r="J267" s="11">
        <v>4.5285200000000005E-2</v>
      </c>
      <c r="K267" s="11">
        <v>0.11341660000000001</v>
      </c>
      <c r="M267" s="235"/>
    </row>
    <row r="268" spans="7:13" x14ac:dyDescent="0.3">
      <c r="G268" s="316">
        <v>45906</v>
      </c>
      <c r="H268" s="11">
        <v>7.9069749999999994E-2</v>
      </c>
      <c r="I268" s="11">
        <v>6.7490999999999995E-2</v>
      </c>
      <c r="J268" s="11">
        <v>4.5321999999999994E-2</v>
      </c>
      <c r="K268" s="11">
        <v>0.1140838</v>
      </c>
      <c r="M268" s="235"/>
    </row>
    <row r="269" spans="7:13" x14ac:dyDescent="0.3">
      <c r="G269" s="316">
        <v>45909</v>
      </c>
      <c r="H269" s="11">
        <v>7.9241999999999993E-2</v>
      </c>
      <c r="I269" s="11">
        <v>6.7569999999999991E-2</v>
      </c>
      <c r="J269" s="11">
        <v>4.5311000000000004E-2</v>
      </c>
      <c r="K269" s="11">
        <v>0.1141534</v>
      </c>
      <c r="M269" s="235"/>
    </row>
    <row r="270" spans="7:13" x14ac:dyDescent="0.3">
      <c r="G270" s="316">
        <v>45910</v>
      </c>
      <c r="H270" s="11">
        <v>7.9682749999999997E-2</v>
      </c>
      <c r="I270" s="11">
        <v>6.7789000000000002E-2</v>
      </c>
      <c r="J270" s="11">
        <v>4.5317799999999998E-2</v>
      </c>
      <c r="K270" s="11">
        <v>0.1147888</v>
      </c>
      <c r="M270" s="235"/>
    </row>
    <row r="271" spans="7:13" x14ac:dyDescent="0.3">
      <c r="G271" s="316">
        <v>45911</v>
      </c>
      <c r="H271" s="11">
        <v>8.0123749999999994E-2</v>
      </c>
      <c r="I271" s="11">
        <v>6.8136000000000002E-2</v>
      </c>
      <c r="J271" s="11">
        <v>4.53222E-2</v>
      </c>
      <c r="K271" s="11">
        <v>0.11550500000000001</v>
      </c>
      <c r="M271" s="235"/>
    </row>
    <row r="272" spans="7:13" x14ac:dyDescent="0.3">
      <c r="G272" s="316">
        <v>45912</v>
      </c>
      <c r="H272" s="11">
        <v>8.0089000000000007E-2</v>
      </c>
      <c r="I272" s="11">
        <v>6.8139499999999992E-2</v>
      </c>
      <c r="J272" s="11">
        <v>4.5279199999999999E-2</v>
      </c>
      <c r="K272" s="11">
        <v>0.11547779999999999</v>
      </c>
      <c r="M272" s="235"/>
    </row>
    <row r="273" spans="7:13" x14ac:dyDescent="0.3">
      <c r="G273" s="316">
        <v>45913</v>
      </c>
      <c r="H273" s="11">
        <v>7.9960249999999997E-2</v>
      </c>
      <c r="I273" s="11">
        <v>6.7999000000000004E-2</v>
      </c>
      <c r="J273" s="11">
        <v>4.5307199999999999E-2</v>
      </c>
      <c r="K273" s="11">
        <v>0.11469919999999997</v>
      </c>
      <c r="M273" s="235"/>
    </row>
    <row r="274" spans="7:13" x14ac:dyDescent="0.3">
      <c r="G274" s="316">
        <v>45916</v>
      </c>
      <c r="H274" s="11">
        <v>7.9940499999999998E-2</v>
      </c>
      <c r="I274" s="11">
        <v>6.7941000000000001E-2</v>
      </c>
      <c r="J274" s="11">
        <v>4.5322000000000001E-2</v>
      </c>
      <c r="K274" s="11">
        <v>0.1147078</v>
      </c>
      <c r="M274" s="235"/>
    </row>
    <row r="275" spans="7:13" x14ac:dyDescent="0.3">
      <c r="G275" s="316">
        <v>45917</v>
      </c>
      <c r="H275" s="11">
        <v>8.0357249999999991E-2</v>
      </c>
      <c r="I275" s="11">
        <v>6.8322999999999995E-2</v>
      </c>
      <c r="J275" s="11">
        <v>4.5294400000000005E-2</v>
      </c>
      <c r="K275" s="11">
        <v>0.1160582</v>
      </c>
      <c r="M275" s="235"/>
    </row>
    <row r="276" spans="7:13" x14ac:dyDescent="0.3">
      <c r="G276" s="316">
        <v>45918</v>
      </c>
      <c r="H276" s="11">
        <v>8.0713750000000001E-2</v>
      </c>
      <c r="I276" s="11">
        <v>6.8604999999999999E-2</v>
      </c>
      <c r="J276" s="11">
        <v>4.5279800000000002E-2</v>
      </c>
      <c r="K276" s="11">
        <v>0.1162292</v>
      </c>
      <c r="M276" s="235"/>
    </row>
    <row r="277" spans="7:13" x14ac:dyDescent="0.3">
      <c r="G277" s="316">
        <v>45919</v>
      </c>
      <c r="H277" s="11">
        <v>8.0782499999999993E-2</v>
      </c>
      <c r="I277" s="11">
        <v>6.87165E-2</v>
      </c>
      <c r="J277" s="11">
        <v>4.5279400000000004E-2</v>
      </c>
      <c r="K277" s="11">
        <v>0.116424</v>
      </c>
      <c r="M277" s="235"/>
    </row>
    <row r="278" spans="7:13" x14ac:dyDescent="0.3">
      <c r="G278" s="316">
        <v>45920</v>
      </c>
      <c r="H278" s="11">
        <v>8.0625250000000009E-2</v>
      </c>
      <c r="I278" s="11">
        <v>6.8690000000000001E-2</v>
      </c>
      <c r="J278" s="11">
        <v>4.5276999999999998E-2</v>
      </c>
      <c r="K278" s="11">
        <v>0.11647479999999999</v>
      </c>
      <c r="M278" s="235"/>
    </row>
    <row r="279" spans="7:13" x14ac:dyDescent="0.3">
      <c r="G279" s="316">
        <v>45923</v>
      </c>
      <c r="H279" s="11">
        <v>8.0586249999999998E-2</v>
      </c>
      <c r="I279" s="11">
        <v>6.8631999999999999E-2</v>
      </c>
      <c r="J279" s="11">
        <v>4.5275600000000006E-2</v>
      </c>
      <c r="K279" s="11">
        <v>0.1163068</v>
      </c>
      <c r="M279" s="235"/>
    </row>
    <row r="280" spans="7:13" x14ac:dyDescent="0.3">
      <c r="G280" s="316">
        <v>45924</v>
      </c>
      <c r="H280" s="11">
        <v>8.0373250000000007E-2</v>
      </c>
      <c r="I280" s="11">
        <v>6.8527499999999991E-2</v>
      </c>
      <c r="J280" s="11">
        <v>4.52498E-2</v>
      </c>
      <c r="K280" s="11">
        <v>0.11618300000000001</v>
      </c>
      <c r="M280" s="235"/>
    </row>
    <row r="281" spans="7:13" x14ac:dyDescent="0.3">
      <c r="G281" s="316">
        <v>45925</v>
      </c>
      <c r="H281" s="11">
        <v>8.072725E-2</v>
      </c>
      <c r="I281" s="11">
        <v>6.8770499999999998E-2</v>
      </c>
      <c r="J281" s="11">
        <v>4.5270199999999997E-2</v>
      </c>
      <c r="K281" s="11">
        <v>0.1163014</v>
      </c>
      <c r="M281" s="235"/>
    </row>
    <row r="282" spans="7:13" x14ac:dyDescent="0.3">
      <c r="G282" s="316">
        <v>45926</v>
      </c>
      <c r="H282" s="11">
        <v>8.0874000000000001E-2</v>
      </c>
      <c r="I282" s="11">
        <v>6.8942000000000003E-2</v>
      </c>
      <c r="J282" s="11">
        <v>4.5305799999999993E-2</v>
      </c>
      <c r="K282" s="11">
        <v>0.11659559999999999</v>
      </c>
      <c r="M282" s="235"/>
    </row>
    <row r="283" spans="7:13" x14ac:dyDescent="0.3">
      <c r="G283" s="316">
        <v>45927</v>
      </c>
      <c r="H283" s="11">
        <v>8.1023499999999998E-2</v>
      </c>
      <c r="I283" s="11">
        <v>6.9028499999999993E-2</v>
      </c>
      <c r="J283" s="11">
        <v>4.5311799999999999E-2</v>
      </c>
      <c r="K283" s="11">
        <v>0.11650240000000001</v>
      </c>
      <c r="M283" s="235"/>
    </row>
    <row r="284" spans="7:13" x14ac:dyDescent="0.3">
      <c r="G284" s="316">
        <v>45930</v>
      </c>
      <c r="H284" s="11">
        <v>8.16085E-2</v>
      </c>
      <c r="I284" s="11">
        <v>6.9406999999999996E-2</v>
      </c>
      <c r="J284" s="11">
        <v>4.53198E-2</v>
      </c>
      <c r="K284" s="11">
        <v>0.1173734</v>
      </c>
      <c r="M284" s="235"/>
    </row>
    <row r="285" spans="7:13" x14ac:dyDescent="0.3">
      <c r="G285" s="316">
        <v>45931</v>
      </c>
      <c r="H285" s="11">
        <v>8.1726750000000001E-2</v>
      </c>
      <c r="I285" s="11">
        <v>6.9537000000000002E-2</v>
      </c>
      <c r="J285" s="11">
        <v>4.5334399999999997E-2</v>
      </c>
      <c r="K285" s="11">
        <v>0.11782680000000001</v>
      </c>
      <c r="M285" s="235"/>
    </row>
    <row r="286" spans="7:13" x14ac:dyDescent="0.3">
      <c r="G286" s="316">
        <v>45932</v>
      </c>
      <c r="H286" s="11">
        <v>8.1965499999999997E-2</v>
      </c>
      <c r="I286" s="11">
        <v>6.9772000000000001E-2</v>
      </c>
      <c r="J286" s="11">
        <v>4.5339399999999995E-2</v>
      </c>
      <c r="K286" s="11">
        <v>0.11828539999999998</v>
      </c>
      <c r="M286" s="235"/>
    </row>
    <row r="287" spans="7:13" x14ac:dyDescent="0.3">
      <c r="G287" s="316">
        <v>45933</v>
      </c>
      <c r="H287" s="11">
        <v>8.2411499999999999E-2</v>
      </c>
      <c r="I287" s="11">
        <v>7.0093500000000003E-2</v>
      </c>
      <c r="J287" s="11">
        <v>4.5325000000000004E-2</v>
      </c>
      <c r="K287" s="11">
        <v>0.11871440000000003</v>
      </c>
      <c r="M287" s="235"/>
    </row>
    <row r="288" spans="7:13" x14ac:dyDescent="0.3">
      <c r="G288" s="316">
        <v>45934</v>
      </c>
      <c r="H288" s="11">
        <v>8.2286250000000005E-2</v>
      </c>
      <c r="I288" s="11">
        <v>7.00485E-2</v>
      </c>
      <c r="J288" s="11">
        <v>4.5325800000000006E-2</v>
      </c>
      <c r="K288" s="11">
        <v>0.1184714</v>
      </c>
      <c r="M288" s="235"/>
    </row>
    <row r="289" spans="7:13" x14ac:dyDescent="0.3">
      <c r="G289" s="316">
        <v>45937</v>
      </c>
      <c r="H289" s="11">
        <v>8.2906999999999995E-2</v>
      </c>
      <c r="I289" s="11">
        <v>7.0533999999999999E-2</v>
      </c>
      <c r="J289" s="11">
        <v>4.5362800000000002E-2</v>
      </c>
      <c r="K289" s="11">
        <v>0.1195378</v>
      </c>
      <c r="M289" s="235"/>
    </row>
    <row r="290" spans="7:13" x14ac:dyDescent="0.3">
      <c r="G290" s="316">
        <v>45938</v>
      </c>
      <c r="H290" s="11">
        <v>8.2852499999999996E-2</v>
      </c>
      <c r="I290" s="11">
        <v>7.0512500000000006E-2</v>
      </c>
      <c r="J290" s="11">
        <v>4.5353800000000007E-2</v>
      </c>
      <c r="K290" s="11">
        <v>0.11963340000000003</v>
      </c>
      <c r="M290" s="235"/>
    </row>
    <row r="291" spans="7:13" x14ac:dyDescent="0.3">
      <c r="G291" s="316">
        <v>45939</v>
      </c>
      <c r="H291" s="11">
        <v>8.1363249999999998E-2</v>
      </c>
      <c r="I291" s="11">
        <v>6.9598999999999994E-2</v>
      </c>
      <c r="J291" s="11">
        <v>4.5403600000000002E-2</v>
      </c>
      <c r="K291" s="11">
        <v>0.11708679999999998</v>
      </c>
      <c r="M291" s="235"/>
    </row>
    <row r="292" spans="7:13" x14ac:dyDescent="0.3">
      <c r="G292" s="316">
        <v>45940</v>
      </c>
      <c r="H292" s="11">
        <v>8.2352499999999995E-2</v>
      </c>
      <c r="I292" s="11">
        <v>7.0152500000000007E-2</v>
      </c>
      <c r="J292" s="11">
        <v>4.5419000000000001E-2</v>
      </c>
      <c r="K292" s="11">
        <v>0.1181368</v>
      </c>
      <c r="M292" s="235"/>
    </row>
    <row r="293" spans="7:13" x14ac:dyDescent="0.3">
      <c r="G293" s="316">
        <v>45941</v>
      </c>
      <c r="H293" s="11">
        <v>8.2090250000000003E-2</v>
      </c>
      <c r="I293" s="11">
        <v>7.0101500000000011E-2</v>
      </c>
      <c r="J293" s="11">
        <v>4.5450400000000002E-2</v>
      </c>
      <c r="K293" s="11">
        <v>0.11765859999999999</v>
      </c>
      <c r="M293" s="235"/>
    </row>
    <row r="294" spans="7:13" x14ac:dyDescent="0.3">
      <c r="G294" s="316">
        <v>45944</v>
      </c>
      <c r="H294" s="11">
        <v>8.2471000000000003E-2</v>
      </c>
      <c r="I294" s="11">
        <v>7.0391499999999996E-2</v>
      </c>
      <c r="J294" s="11">
        <v>4.5503399999999999E-2</v>
      </c>
      <c r="K294" s="11">
        <v>0.1183024</v>
      </c>
      <c r="M294" s="235"/>
    </row>
    <row r="295" spans="7:13" x14ac:dyDescent="0.3">
      <c r="G295" s="316">
        <v>45945</v>
      </c>
      <c r="H295" s="11">
        <v>8.2400000000000001E-2</v>
      </c>
      <c r="I295" s="11">
        <v>7.0376500000000008E-2</v>
      </c>
      <c r="J295" s="11">
        <v>4.5513399999999996E-2</v>
      </c>
      <c r="K295" s="11">
        <v>0.1181446</v>
      </c>
      <c r="M295" s="235"/>
    </row>
    <row r="296" spans="7:13" x14ac:dyDescent="0.3">
      <c r="G296" s="316">
        <v>45946</v>
      </c>
      <c r="H296" s="11">
        <v>8.2054749999999996E-2</v>
      </c>
      <c r="I296" s="11">
        <v>7.0053000000000004E-2</v>
      </c>
      <c r="J296" s="11">
        <v>4.5501399999999997E-2</v>
      </c>
      <c r="K296" s="11">
        <v>0.11707160000000001</v>
      </c>
      <c r="M296" s="235"/>
    </row>
    <row r="297" spans="7:13" x14ac:dyDescent="0.3">
      <c r="G297" s="316">
        <v>45947</v>
      </c>
      <c r="H297" s="11">
        <v>8.3103499999999997E-2</v>
      </c>
      <c r="I297" s="11">
        <v>7.0916000000000007E-2</v>
      </c>
      <c r="J297" s="11">
        <v>4.55068E-2</v>
      </c>
      <c r="K297" s="11">
        <v>0.11908160000000001</v>
      </c>
      <c r="M297" s="235"/>
    </row>
    <row r="298" spans="7:13" x14ac:dyDescent="0.3">
      <c r="G298" s="316">
        <v>45948</v>
      </c>
      <c r="H298" s="11">
        <v>8.3087500000000009E-2</v>
      </c>
      <c r="I298" s="11">
        <v>7.0863499999999996E-2</v>
      </c>
      <c r="J298" s="11">
        <v>4.5533000000000004E-2</v>
      </c>
      <c r="K298" s="11">
        <v>0.1195406</v>
      </c>
      <c r="M298" s="235"/>
    </row>
    <row r="299" spans="7:13" x14ac:dyDescent="0.3">
      <c r="G299" s="316">
        <v>45951</v>
      </c>
      <c r="H299" s="11">
        <v>8.2788499999999987E-2</v>
      </c>
      <c r="I299" s="11">
        <v>7.0642499999999997E-2</v>
      </c>
      <c r="J299" s="11">
        <v>4.5529600000000003E-2</v>
      </c>
      <c r="K299" s="11">
        <v>0.1188042</v>
      </c>
      <c r="M299" s="235"/>
    </row>
    <row r="300" spans="7:13" x14ac:dyDescent="0.3">
      <c r="G300" s="316">
        <v>45952</v>
      </c>
      <c r="H300" s="11">
        <v>8.3142250000000001E-2</v>
      </c>
      <c r="I300" s="11">
        <v>7.0824999999999999E-2</v>
      </c>
      <c r="J300" s="11">
        <v>4.5515399999999998E-2</v>
      </c>
      <c r="K300" s="11">
        <v>0.1193066</v>
      </c>
      <c r="M300" s="235"/>
    </row>
    <row r="301" spans="7:13" x14ac:dyDescent="0.3">
      <c r="G301" s="316">
        <v>45953</v>
      </c>
      <c r="H301" s="11">
        <v>8.3547250000000003E-2</v>
      </c>
      <c r="I301" s="11">
        <v>7.1119999999999989E-2</v>
      </c>
      <c r="J301" s="11">
        <v>4.5475399999999999E-2</v>
      </c>
      <c r="K301" s="11">
        <v>0.12026539999999999</v>
      </c>
      <c r="M301" s="235"/>
    </row>
    <row r="302" spans="7:13" x14ac:dyDescent="0.3">
      <c r="G302" s="316">
        <v>45954</v>
      </c>
      <c r="H302" s="11">
        <v>8.4070000000000006E-2</v>
      </c>
      <c r="I302" s="11">
        <v>7.1401500000000007E-2</v>
      </c>
      <c r="J302" s="11">
        <v>4.5488600000000004E-2</v>
      </c>
      <c r="K302" s="11">
        <v>0.12108379999999999</v>
      </c>
      <c r="M302" s="235"/>
    </row>
    <row r="303" spans="7:13" x14ac:dyDescent="0.3">
      <c r="G303" s="316">
        <v>45955</v>
      </c>
      <c r="H303" s="11">
        <v>8.4250249999999999E-2</v>
      </c>
      <c r="I303" s="11">
        <v>7.1563500000000002E-2</v>
      </c>
      <c r="J303" s="11">
        <v>4.5491199999999996E-2</v>
      </c>
      <c r="K303" s="11">
        <v>0.12128400000000002</v>
      </c>
      <c r="M303" s="235"/>
    </row>
    <row r="304" spans="7:13" x14ac:dyDescent="0.3">
      <c r="G304" s="316">
        <v>45958</v>
      </c>
      <c r="H304" s="11">
        <v>8.4404999999999994E-2</v>
      </c>
      <c r="I304" s="11">
        <v>7.1638499999999994E-2</v>
      </c>
      <c r="J304" s="11">
        <v>4.5503000000000002E-2</v>
      </c>
      <c r="K304" s="11">
        <v>0.1215204</v>
      </c>
      <c r="M304" s="235"/>
    </row>
    <row r="305" spans="7:13" x14ac:dyDescent="0.3">
      <c r="G305" s="316">
        <v>45959</v>
      </c>
      <c r="H305" s="11">
        <v>8.4255750000000004E-2</v>
      </c>
      <c r="I305" s="11">
        <v>7.1712499999999998E-2</v>
      </c>
      <c r="J305" s="11">
        <v>4.5486800000000001E-2</v>
      </c>
      <c r="K305" s="11">
        <v>0.1216518</v>
      </c>
      <c r="M305" s="235"/>
    </row>
    <row r="306" spans="7:13" x14ac:dyDescent="0.3">
      <c r="G306" s="316">
        <v>45960</v>
      </c>
      <c r="H306" s="11">
        <v>8.4252500000000008E-2</v>
      </c>
      <c r="I306" s="11">
        <v>7.1664000000000005E-2</v>
      </c>
      <c r="J306" s="11">
        <v>4.5497200000000002E-2</v>
      </c>
      <c r="K306" s="11">
        <v>0.12150940000000002</v>
      </c>
      <c r="M306" s="235"/>
    </row>
    <row r="307" spans="7:13" x14ac:dyDescent="0.3">
      <c r="G307" s="316">
        <v>45961</v>
      </c>
      <c r="H307" s="11">
        <v>8.4561250000000004E-2</v>
      </c>
      <c r="I307" s="11">
        <v>7.1823499999999998E-2</v>
      </c>
      <c r="J307" s="11">
        <v>4.54788E-2</v>
      </c>
      <c r="K307" s="11">
        <v>0.12168479999999997</v>
      </c>
      <c r="M307" s="235"/>
    </row>
    <row r="308" spans="7:13" x14ac:dyDescent="0.3">
      <c r="G308" s="316">
        <v>45965</v>
      </c>
      <c r="H308" s="11">
        <v>8.3979250000000005E-2</v>
      </c>
      <c r="I308" s="11">
        <v>7.145399999999999E-2</v>
      </c>
      <c r="J308" s="11">
        <v>4.5483599999999999E-2</v>
      </c>
      <c r="K308" s="11">
        <v>0.12109</v>
      </c>
      <c r="M308" s="235"/>
    </row>
    <row r="309" spans="7:13" x14ac:dyDescent="0.3">
      <c r="G309" s="316">
        <v>45966</v>
      </c>
      <c r="H309" s="11">
        <v>8.4171499999999996E-2</v>
      </c>
      <c r="I309" s="11">
        <v>7.1584000000000009E-2</v>
      </c>
      <c r="J309" s="11">
        <v>4.5468999999999996E-2</v>
      </c>
      <c r="K309" s="11">
        <v>0.12138020000000001</v>
      </c>
      <c r="M309" s="235"/>
    </row>
    <row r="310" spans="7:13" x14ac:dyDescent="0.3">
      <c r="G310" s="316">
        <v>45967</v>
      </c>
      <c r="H310" s="11">
        <v>8.3329750000000008E-2</v>
      </c>
      <c r="I310" s="11">
        <v>7.0963499999999999E-2</v>
      </c>
      <c r="J310" s="11">
        <v>4.5481400000000005E-2</v>
      </c>
      <c r="K310" s="11">
        <v>0.1195242</v>
      </c>
      <c r="M310" s="235"/>
    </row>
    <row r="311" spans="7:13" x14ac:dyDescent="0.3">
      <c r="G311" s="316">
        <v>45968</v>
      </c>
      <c r="H311" s="11">
        <v>8.2821999999999993E-2</v>
      </c>
      <c r="I311" s="11">
        <v>7.0587000000000011E-2</v>
      </c>
      <c r="J311" s="11">
        <v>4.5469200000000001E-2</v>
      </c>
      <c r="K311" s="11">
        <v>0.11815980000000001</v>
      </c>
      <c r="M311" s="235"/>
    </row>
    <row r="312" spans="7:13" x14ac:dyDescent="0.3">
      <c r="G312" s="316">
        <v>45969</v>
      </c>
      <c r="H312" s="11">
        <v>8.4116999999999997E-2</v>
      </c>
      <c r="I312" s="11">
        <v>7.1517999999999998E-2</v>
      </c>
      <c r="J312" s="11">
        <v>4.5481600000000004E-2</v>
      </c>
      <c r="K312" s="11">
        <v>0.12052399999999999</v>
      </c>
      <c r="M312" s="235"/>
    </row>
    <row r="313" spans="7:13" x14ac:dyDescent="0.3">
      <c r="G313" s="316">
        <v>45972</v>
      </c>
      <c r="H313" s="11">
        <v>8.4401749999999998E-2</v>
      </c>
      <c r="I313" s="11">
        <v>7.1756500000000001E-2</v>
      </c>
      <c r="J313" s="11">
        <v>4.5495600000000004E-2</v>
      </c>
      <c r="K313" s="11">
        <v>0.12091880000000002</v>
      </c>
      <c r="M313" s="235"/>
    </row>
    <row r="314" spans="7:13" x14ac:dyDescent="0.3">
      <c r="G314" s="316">
        <v>45973</v>
      </c>
      <c r="H314" s="11">
        <v>8.4693000000000004E-2</v>
      </c>
      <c r="I314" s="11">
        <v>7.20335E-2</v>
      </c>
      <c r="J314" s="11">
        <v>4.5513799999999993E-2</v>
      </c>
      <c r="K314" s="11">
        <v>0.12156639999999999</v>
      </c>
      <c r="M314" s="235"/>
    </row>
    <row r="315" spans="7:13" x14ac:dyDescent="0.3">
      <c r="G315" s="316">
        <v>45974</v>
      </c>
      <c r="H315" s="11">
        <v>8.3620749999999994E-2</v>
      </c>
      <c r="I315" s="11">
        <v>7.1298E-2</v>
      </c>
      <c r="J315" s="11">
        <v>4.5482599999999998E-2</v>
      </c>
      <c r="K315" s="11">
        <v>0.11983380000000002</v>
      </c>
      <c r="M315" s="235"/>
    </row>
    <row r="316" spans="7:13" x14ac:dyDescent="0.3">
      <c r="G316" s="316">
        <v>45975</v>
      </c>
      <c r="H316" s="11">
        <v>8.3230499999999999E-2</v>
      </c>
      <c r="I316" s="11">
        <v>7.1009500000000003E-2</v>
      </c>
      <c r="J316" s="11">
        <v>4.5454199999999993E-2</v>
      </c>
      <c r="K316" s="11">
        <v>0.1196912</v>
      </c>
      <c r="M316" s="235"/>
    </row>
    <row r="317" spans="7:13" x14ac:dyDescent="0.3">
      <c r="G317" s="316">
        <v>45976</v>
      </c>
      <c r="H317" s="11">
        <v>8.2897749999999992E-2</v>
      </c>
      <c r="I317" s="11">
        <v>7.0753999999999997E-2</v>
      </c>
      <c r="J317" s="11">
        <v>4.5460600000000004E-2</v>
      </c>
      <c r="K317" s="11">
        <v>0.1191112</v>
      </c>
      <c r="M317" s="235"/>
    </row>
    <row r="318" spans="7:13" x14ac:dyDescent="0.3">
      <c r="G318" s="316">
        <v>45979</v>
      </c>
      <c r="H318" s="11">
        <v>8.2056999999999991E-2</v>
      </c>
      <c r="I318" s="11">
        <v>7.0133500000000001E-2</v>
      </c>
      <c r="J318" s="11">
        <v>4.54648E-2</v>
      </c>
      <c r="K318" s="11">
        <v>0.11755339999999999</v>
      </c>
      <c r="M318" s="235"/>
    </row>
    <row r="319" spans="7:13" x14ac:dyDescent="0.3">
      <c r="G319" s="316">
        <v>45980</v>
      </c>
      <c r="H319" s="11">
        <v>8.2327750000000005E-2</v>
      </c>
      <c r="I319" s="11">
        <v>7.0319999999999994E-2</v>
      </c>
      <c r="J319" s="11">
        <v>4.5469000000000002E-2</v>
      </c>
      <c r="K319" s="11">
        <v>0.117866</v>
      </c>
      <c r="M319" s="235"/>
    </row>
    <row r="320" spans="7:13" x14ac:dyDescent="0.3">
      <c r="G320" s="316">
        <v>45981</v>
      </c>
      <c r="H320" s="11">
        <v>8.2087750000000001E-2</v>
      </c>
      <c r="I320" s="11">
        <v>7.0259500000000003E-2</v>
      </c>
      <c r="J320" s="11">
        <v>4.5462999999999996E-2</v>
      </c>
      <c r="K320" s="11">
        <v>0.11834019999999998</v>
      </c>
      <c r="M320" s="235"/>
    </row>
    <row r="321" spans="7:13" x14ac:dyDescent="0.3">
      <c r="G321" s="316">
        <v>45982</v>
      </c>
      <c r="H321" s="11">
        <v>8.1881999999999996E-2</v>
      </c>
      <c r="I321" s="11">
        <v>7.0116999999999999E-2</v>
      </c>
      <c r="J321" s="11">
        <v>4.5473799999999995E-2</v>
      </c>
      <c r="K321" s="11">
        <v>0.1174428</v>
      </c>
      <c r="M321" s="235"/>
    </row>
    <row r="322" spans="7:13" x14ac:dyDescent="0.3">
      <c r="G322" s="316">
        <v>45983</v>
      </c>
      <c r="H322" s="11">
        <v>8.2807749999999999E-2</v>
      </c>
      <c r="I322" s="11">
        <v>7.0786999999999989E-2</v>
      </c>
      <c r="J322" s="11">
        <v>4.5492600000000001E-2</v>
      </c>
      <c r="K322" s="11">
        <v>0.11891500000000002</v>
      </c>
      <c r="M322" s="235"/>
    </row>
    <row r="323" spans="7:13" x14ac:dyDescent="0.3">
      <c r="G323" s="316">
        <v>45986</v>
      </c>
      <c r="H323" s="11">
        <v>8.3241250000000003E-2</v>
      </c>
      <c r="I323" s="11">
        <v>7.1053000000000005E-2</v>
      </c>
      <c r="J323" s="11">
        <v>4.5520199999999997E-2</v>
      </c>
      <c r="K323" s="11">
        <v>0.11922079999999999</v>
      </c>
      <c r="M323" s="235"/>
    </row>
    <row r="324" spans="7:13" x14ac:dyDescent="0.3">
      <c r="G324" s="316">
        <v>45987</v>
      </c>
      <c r="H324" s="11">
        <v>8.3861249999999998E-2</v>
      </c>
      <c r="I324" s="11">
        <v>7.1523000000000003E-2</v>
      </c>
      <c r="J324" s="11">
        <v>4.5525400000000008E-2</v>
      </c>
      <c r="K324" s="11">
        <v>0.12052199999999999</v>
      </c>
      <c r="M324" s="235"/>
    </row>
    <row r="325" spans="7:13" x14ac:dyDescent="0.3">
      <c r="G325" s="316">
        <v>45988</v>
      </c>
      <c r="H325" s="11">
        <v>8.3803000000000002E-2</v>
      </c>
      <c r="I325" s="11">
        <v>7.1524000000000004E-2</v>
      </c>
      <c r="J325" s="11">
        <v>4.5520800000000007E-2</v>
      </c>
      <c r="K325" s="11">
        <v>0.12042060000000002</v>
      </c>
      <c r="M325" s="235"/>
    </row>
    <row r="326" spans="7:13" x14ac:dyDescent="0.3">
      <c r="G326" s="316">
        <v>45989</v>
      </c>
      <c r="H326" s="11">
        <v>8.4214250000000004E-2</v>
      </c>
      <c r="I326" s="11">
        <v>7.182849999999999E-2</v>
      </c>
      <c r="J326" s="11">
        <v>4.55196E-2</v>
      </c>
      <c r="K326" s="11">
        <v>0.1209296</v>
      </c>
      <c r="M326" s="235"/>
    </row>
    <row r="327" spans="7:13" x14ac:dyDescent="0.3">
      <c r="G327" s="316">
        <v>45990</v>
      </c>
      <c r="H327" s="11">
        <v>8.3741750000000004E-2</v>
      </c>
      <c r="I327" s="11">
        <v>7.153799999999999E-2</v>
      </c>
      <c r="J327" s="11">
        <v>4.5473599999999996E-2</v>
      </c>
      <c r="K327" s="11">
        <v>0.12043079999999999</v>
      </c>
      <c r="M327" s="235"/>
    </row>
    <row r="328" spans="7:13" x14ac:dyDescent="0.3">
      <c r="G328" s="316">
        <v>45993</v>
      </c>
      <c r="H328" s="11">
        <v>8.3857999999999988E-2</v>
      </c>
      <c r="I328" s="11">
        <v>7.15895E-2</v>
      </c>
      <c r="J328" s="11">
        <v>4.5470799999999999E-2</v>
      </c>
      <c r="K328" s="11">
        <v>0.1205098</v>
      </c>
      <c r="M328" s="235"/>
    </row>
    <row r="329" spans="7:13" x14ac:dyDescent="0.3">
      <c r="G329" s="316">
        <v>45994</v>
      </c>
      <c r="H329" s="11">
        <v>8.3817000000000003E-2</v>
      </c>
      <c r="I329" s="11">
        <v>7.1588499999999999E-2</v>
      </c>
      <c r="J329" s="11">
        <v>4.5486800000000008E-2</v>
      </c>
      <c r="K329" s="11">
        <v>0.1204626</v>
      </c>
      <c r="M329" s="235"/>
    </row>
    <row r="330" spans="7:13" x14ac:dyDescent="0.3">
      <c r="G330" s="316">
        <v>45995</v>
      </c>
      <c r="H330" s="11">
        <v>8.3957249999999997E-2</v>
      </c>
      <c r="I330" s="11">
        <v>7.1691499999999991E-2</v>
      </c>
      <c r="J330" s="11">
        <v>4.5466400000000004E-2</v>
      </c>
      <c r="K330" s="11">
        <v>0.12083079999999999</v>
      </c>
      <c r="M330" s="235"/>
    </row>
    <row r="331" spans="7:13" x14ac:dyDescent="0.3">
      <c r="G331" s="316">
        <v>45996</v>
      </c>
      <c r="H331" s="11">
        <v>8.4229750000000006E-2</v>
      </c>
      <c r="I331" s="11">
        <v>7.1842000000000003E-2</v>
      </c>
      <c r="J331" s="11">
        <v>4.5443600000000001E-2</v>
      </c>
      <c r="K331" s="11">
        <v>0.12128659999999999</v>
      </c>
      <c r="M331" s="235"/>
    </row>
    <row r="332" spans="7:13" x14ac:dyDescent="0.3">
      <c r="G332" s="316">
        <v>45997</v>
      </c>
      <c r="H332" s="11">
        <v>8.3983250000000009E-2</v>
      </c>
      <c r="I332" s="11">
        <v>7.1648500000000004E-2</v>
      </c>
      <c r="J332" s="11">
        <v>4.53794E-2</v>
      </c>
      <c r="K332" s="11">
        <v>0.1210118</v>
      </c>
      <c r="M332" s="235"/>
    </row>
    <row r="333" spans="7:13" x14ac:dyDescent="0.3">
      <c r="G333" s="316">
        <v>46000</v>
      </c>
      <c r="H333" s="11">
        <v>8.4045499999999995E-2</v>
      </c>
      <c r="I333" s="11">
        <v>7.1732500000000005E-2</v>
      </c>
      <c r="J333" s="11">
        <v>4.5387799999999999E-2</v>
      </c>
      <c r="K333" s="11">
        <v>0.12113940000000001</v>
      </c>
      <c r="M333" s="235"/>
    </row>
    <row r="334" spans="7:13" x14ac:dyDescent="0.3">
      <c r="G334" s="316">
        <v>46001</v>
      </c>
      <c r="H334" s="11">
        <v>8.4214749999999991E-2</v>
      </c>
      <c r="I334" s="11">
        <v>7.1793999999999997E-2</v>
      </c>
      <c r="J334" s="11">
        <v>4.53782E-2</v>
      </c>
      <c r="K334" s="11">
        <v>0.1209452</v>
      </c>
      <c r="M334" s="235"/>
    </row>
    <row r="335" spans="7:13" x14ac:dyDescent="0.3">
      <c r="G335" s="316">
        <v>46002</v>
      </c>
      <c r="H335" s="11">
        <v>8.4058250000000001E-2</v>
      </c>
      <c r="I335" s="11">
        <v>7.1746000000000004E-2</v>
      </c>
      <c r="J335" s="11">
        <v>4.5393799999999998E-2</v>
      </c>
      <c r="K335" s="11">
        <v>0.12047179999999999</v>
      </c>
      <c r="M335" s="235"/>
    </row>
    <row r="336" spans="7:13" x14ac:dyDescent="0.3">
      <c r="G336" s="316">
        <v>46003</v>
      </c>
      <c r="H336" s="11">
        <v>8.3430250000000011E-2</v>
      </c>
      <c r="I336" s="11">
        <v>7.1367E-2</v>
      </c>
      <c r="J336" s="11">
        <v>4.5384399999999998E-2</v>
      </c>
      <c r="K336" s="11">
        <v>0.11967419999999999</v>
      </c>
      <c r="M336" s="235"/>
    </row>
    <row r="337" spans="7:13" x14ac:dyDescent="0.3">
      <c r="G337" s="316">
        <v>46004</v>
      </c>
      <c r="H337" s="11">
        <v>8.3382499999999998E-2</v>
      </c>
      <c r="I337" s="11">
        <v>7.1372500000000005E-2</v>
      </c>
      <c r="J337" s="11">
        <v>4.5399800000000004E-2</v>
      </c>
      <c r="K337" s="11">
        <v>0.1198084</v>
      </c>
      <c r="M337" s="235"/>
    </row>
    <row r="338" spans="7:13" x14ac:dyDescent="0.3">
      <c r="G338" s="316">
        <v>46007</v>
      </c>
      <c r="H338" s="11">
        <v>8.3027749999999997E-2</v>
      </c>
      <c r="I338" s="11">
        <v>7.1135000000000004E-2</v>
      </c>
      <c r="J338" s="11">
        <v>4.5414799999999998E-2</v>
      </c>
      <c r="K338" s="11">
        <v>0.1190592</v>
      </c>
      <c r="M338" s="235"/>
    </row>
    <row r="339" spans="7:13" x14ac:dyDescent="0.3">
      <c r="G339" s="316">
        <v>46008</v>
      </c>
      <c r="H339" s="11">
        <v>8.2635250000000007E-2</v>
      </c>
      <c r="I339" s="11">
        <v>7.0865000000000011E-2</v>
      </c>
      <c r="J339" s="11">
        <v>4.5404199999999992E-2</v>
      </c>
      <c r="K339" s="11">
        <v>0.11842000000000001</v>
      </c>
      <c r="M339" s="235"/>
    </row>
    <row r="340" spans="7:13" x14ac:dyDescent="0.3">
      <c r="G340" s="316">
        <v>46009</v>
      </c>
      <c r="H340" s="11">
        <v>8.3326999999999998E-2</v>
      </c>
      <c r="I340" s="11">
        <v>7.1299500000000002E-2</v>
      </c>
      <c r="J340" s="11">
        <v>4.5421599999999999E-2</v>
      </c>
      <c r="K340" s="11">
        <v>0.1197502</v>
      </c>
      <c r="M340" s="235"/>
    </row>
    <row r="341" spans="7:13" x14ac:dyDescent="0.3">
      <c r="G341" s="316">
        <v>46010</v>
      </c>
      <c r="H341" s="11">
        <v>8.3907750000000003E-2</v>
      </c>
      <c r="I341" s="11">
        <v>7.1625500000000009E-2</v>
      </c>
      <c r="J341" s="11">
        <v>4.5389600000000002E-2</v>
      </c>
      <c r="K341" s="11">
        <v>0.12036240000000001</v>
      </c>
      <c r="M341" s="235"/>
    </row>
    <row r="342" spans="7:13" x14ac:dyDescent="0.3">
      <c r="G342" s="316">
        <v>46011</v>
      </c>
      <c r="H342" s="11">
        <v>8.4140500000000007E-2</v>
      </c>
      <c r="I342" s="11">
        <v>7.1865000000000012E-2</v>
      </c>
      <c r="J342" s="11">
        <v>4.5394000000000004E-2</v>
      </c>
      <c r="K342" s="11">
        <v>0.1205976</v>
      </c>
      <c r="M342" s="235"/>
    </row>
    <row r="343" spans="7:13" x14ac:dyDescent="0.3">
      <c r="G343" s="316">
        <v>46014</v>
      </c>
      <c r="H343" s="11">
        <v>8.4304749999999998E-2</v>
      </c>
      <c r="I343" s="11">
        <v>7.2013499999999994E-2</v>
      </c>
      <c r="J343" s="11">
        <v>4.5425E-2</v>
      </c>
      <c r="K343" s="11">
        <v>0.12079099999999998</v>
      </c>
      <c r="M343" s="235"/>
    </row>
    <row r="344" spans="7:13" x14ac:dyDescent="0.3">
      <c r="G344" s="316">
        <v>46018</v>
      </c>
      <c r="H344" s="11">
        <v>8.4332999999999991E-2</v>
      </c>
      <c r="I344" s="11">
        <v>7.1940500000000004E-2</v>
      </c>
      <c r="J344" s="11">
        <v>4.5480199999999998E-2</v>
      </c>
      <c r="K344" s="11">
        <v>0.1209706</v>
      </c>
      <c r="M344" s="235"/>
    </row>
    <row r="345" spans="7:13" x14ac:dyDescent="0.3">
      <c r="G345" s="316">
        <v>46021</v>
      </c>
      <c r="H345" s="11">
        <v>8.4569749999999999E-2</v>
      </c>
      <c r="I345" s="11">
        <v>7.2111499999999995E-2</v>
      </c>
      <c r="J345" s="11">
        <v>4.5462000000000002E-2</v>
      </c>
      <c r="K345" s="11">
        <v>0.1211942</v>
      </c>
      <c r="M345" s="235"/>
    </row>
    <row r="346" spans="7:13" x14ac:dyDescent="0.3">
      <c r="G346" s="316">
        <v>46022</v>
      </c>
      <c r="H346" s="11">
        <v>8.4385999999999989E-2</v>
      </c>
      <c r="I346" s="11">
        <v>7.2005E-2</v>
      </c>
      <c r="J346" s="11">
        <v>4.5471599999999994E-2</v>
      </c>
      <c r="K346" s="11">
        <v>0.12116560000000001</v>
      </c>
      <c r="M346" s="235"/>
    </row>
    <row r="347" spans="7:13" x14ac:dyDescent="0.3">
      <c r="G347" s="316"/>
      <c r="M347" s="235"/>
    </row>
  </sheetData>
  <mergeCells count="18">
    <mergeCell ref="D77:E77"/>
    <mergeCell ref="D78:E78"/>
    <mergeCell ref="D79:E79"/>
    <mergeCell ref="D80:E80"/>
    <mergeCell ref="B70:C70"/>
    <mergeCell ref="A74:A75"/>
    <mergeCell ref="B74:D74"/>
    <mergeCell ref="E74:F74"/>
    <mergeCell ref="D76:E76"/>
    <mergeCell ref="A15:E15"/>
    <mergeCell ref="D75:E75"/>
    <mergeCell ref="B64:D64"/>
    <mergeCell ref="E64:F64"/>
    <mergeCell ref="B65:C65"/>
    <mergeCell ref="B66:C66"/>
    <mergeCell ref="B67:C67"/>
    <mergeCell ref="B68:C68"/>
    <mergeCell ref="B69:C6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C8D4"/>
  </sheetPr>
  <dimension ref="A2:AF107"/>
  <sheetViews>
    <sheetView zoomScaleNormal="100" workbookViewId="0"/>
  </sheetViews>
  <sheetFormatPr defaultColWidth="9.1796875" defaultRowHeight="14" x14ac:dyDescent="0.3"/>
  <cols>
    <col min="1" max="1" width="42.453125" style="3" customWidth="1"/>
    <col min="2" max="2" width="19.7265625" style="3" customWidth="1"/>
    <col min="3" max="3" width="24.7265625" style="3" customWidth="1"/>
    <col min="4" max="4" width="21.453125" style="3" customWidth="1"/>
    <col min="5" max="6" width="9.1796875" style="3"/>
    <col min="7" max="7" width="16.1796875" style="3" customWidth="1"/>
    <col min="8" max="8" width="11.26953125" style="3" bestFit="1" customWidth="1"/>
    <col min="9" max="9" width="10.54296875" style="3" customWidth="1"/>
    <col min="10" max="10" width="14.26953125" style="3" customWidth="1"/>
    <col min="11" max="11" width="10.54296875" style="3" customWidth="1"/>
    <col min="12" max="12" width="11.1796875" style="3" customWidth="1"/>
    <col min="13" max="13" width="12.81640625" style="3" customWidth="1"/>
    <col min="14" max="14" width="25.7265625" style="3" customWidth="1"/>
    <col min="15" max="16" width="9.1796875" style="3"/>
    <col min="17" max="17" width="12" style="3" bestFit="1" customWidth="1"/>
    <col min="18" max="16384" width="9.1796875" style="3"/>
  </cols>
  <sheetData>
    <row r="2" spans="1:8" ht="14.5" thickBot="1" x14ac:dyDescent="0.35">
      <c r="A2" s="6" t="s">
        <v>1626</v>
      </c>
    </row>
    <row r="3" spans="1:8" ht="42.5" thickBot="1" x14ac:dyDescent="0.35">
      <c r="A3" s="48" t="s">
        <v>134</v>
      </c>
      <c r="B3" s="42" t="s">
        <v>830</v>
      </c>
      <c r="C3" s="42" t="s">
        <v>831</v>
      </c>
    </row>
    <row r="4" spans="1:8" ht="14.5" thickBot="1" x14ac:dyDescent="0.35">
      <c r="A4" s="234">
        <v>2024</v>
      </c>
      <c r="B4" s="33">
        <v>662049</v>
      </c>
      <c r="C4" s="33">
        <v>1120818</v>
      </c>
      <c r="G4" s="12"/>
      <c r="H4" s="12"/>
    </row>
    <row r="5" spans="1:8" ht="14.5" thickBot="1" x14ac:dyDescent="0.35">
      <c r="A5" s="234">
        <v>2025</v>
      </c>
      <c r="B5" s="33">
        <v>659630</v>
      </c>
      <c r="C5" s="33">
        <v>1118939</v>
      </c>
      <c r="G5" s="12"/>
      <c r="H5" s="12"/>
    </row>
    <row r="6" spans="1:8" x14ac:dyDescent="0.3">
      <c r="A6" s="5" t="s">
        <v>1252</v>
      </c>
    </row>
    <row r="8" spans="1:8" ht="14.5" thickBot="1" x14ac:dyDescent="0.35">
      <c r="A8" s="6" t="s">
        <v>1627</v>
      </c>
    </row>
    <row r="9" spans="1:8" ht="14.5" thickBot="1" x14ac:dyDescent="0.35">
      <c r="A9" s="48" t="s">
        <v>76</v>
      </c>
      <c r="B9" s="769">
        <v>2024</v>
      </c>
      <c r="C9" s="769">
        <v>2025</v>
      </c>
    </row>
    <row r="10" spans="1:8" ht="14.5" thickBot="1" x14ac:dyDescent="0.35">
      <c r="A10" s="845" t="s">
        <v>77</v>
      </c>
      <c r="B10" s="33">
        <v>324013</v>
      </c>
      <c r="C10" s="33">
        <v>323301</v>
      </c>
    </row>
    <row r="11" spans="1:8" ht="14.5" thickBot="1" x14ac:dyDescent="0.35">
      <c r="A11" s="846"/>
      <c r="B11" s="34">
        <v>0.48899999999999999</v>
      </c>
      <c r="C11" s="770">
        <v>0.48899999999999999</v>
      </c>
    </row>
    <row r="12" spans="1:8" ht="14.5" thickBot="1" x14ac:dyDescent="0.35">
      <c r="A12" s="845" t="s">
        <v>78</v>
      </c>
      <c r="B12" s="33">
        <v>259101</v>
      </c>
      <c r="C12" s="285">
        <v>258329</v>
      </c>
    </row>
    <row r="13" spans="1:8" ht="14.5" thickBot="1" x14ac:dyDescent="0.35">
      <c r="A13" s="846"/>
      <c r="B13" s="34">
        <v>0.39100000000000001</v>
      </c>
      <c r="C13" s="770">
        <v>0.39100000000000001</v>
      </c>
    </row>
    <row r="14" spans="1:8" ht="14.5" thickBot="1" x14ac:dyDescent="0.35">
      <c r="A14" s="845" t="s">
        <v>79</v>
      </c>
      <c r="B14" s="33">
        <v>58842</v>
      </c>
      <c r="C14" s="285">
        <v>58597</v>
      </c>
    </row>
    <row r="15" spans="1:8" ht="14.5" thickBot="1" x14ac:dyDescent="0.35">
      <c r="A15" s="846"/>
      <c r="B15" s="34">
        <v>8.8999999999999996E-2</v>
      </c>
      <c r="C15" s="770">
        <v>8.8999999999999996E-2</v>
      </c>
    </row>
    <row r="16" spans="1:8" ht="14.5" thickBot="1" x14ac:dyDescent="0.35">
      <c r="A16" s="845" t="s">
        <v>80</v>
      </c>
      <c r="B16" s="33">
        <v>21308</v>
      </c>
      <c r="C16" s="285">
        <v>21234</v>
      </c>
    </row>
    <row r="17" spans="1:32" ht="14.5" thickBot="1" x14ac:dyDescent="0.35">
      <c r="A17" s="846"/>
      <c r="B17" s="34">
        <v>3.2000000000000001E-2</v>
      </c>
      <c r="C17" s="770">
        <v>3.2000000000000001E-2</v>
      </c>
    </row>
    <row r="18" spans="1:32" x14ac:dyDescent="0.3">
      <c r="A18" s="5" t="s">
        <v>1252</v>
      </c>
    </row>
    <row r="19" spans="1:32" x14ac:dyDescent="0.3">
      <c r="A19" s="5"/>
      <c r="I19" s="162"/>
      <c r="J19" s="162"/>
      <c r="K19" s="12"/>
      <c r="L19" s="12"/>
    </row>
    <row r="20" spans="1:32" x14ac:dyDescent="0.3">
      <c r="A20" s="495" t="s">
        <v>81</v>
      </c>
      <c r="I20" s="162"/>
      <c r="J20" s="162"/>
      <c r="K20" s="12"/>
      <c r="L20" s="12"/>
    </row>
    <row r="21" spans="1:32" x14ac:dyDescent="0.3">
      <c r="A21" s="5"/>
      <c r="I21" s="162"/>
      <c r="J21" s="162"/>
      <c r="K21" s="12"/>
      <c r="L21" s="12"/>
    </row>
    <row r="22" spans="1:32" x14ac:dyDescent="0.3">
      <c r="A22" s="5"/>
      <c r="I22" s="162"/>
      <c r="J22" s="162"/>
      <c r="K22" s="12"/>
      <c r="L22" s="12"/>
    </row>
    <row r="23" spans="1:32" x14ac:dyDescent="0.3">
      <c r="A23" s="5"/>
      <c r="I23" s="162"/>
      <c r="J23" s="162"/>
      <c r="K23" s="12"/>
      <c r="L23" s="12"/>
    </row>
    <row r="24" spans="1:32" x14ac:dyDescent="0.3">
      <c r="A24" s="5"/>
      <c r="I24" s="162"/>
      <c r="J24" s="162"/>
      <c r="K24" s="12"/>
      <c r="L24" s="12"/>
    </row>
    <row r="25" spans="1:32" x14ac:dyDescent="0.3">
      <c r="A25" s="5"/>
      <c r="I25" s="162"/>
      <c r="J25" s="162"/>
      <c r="K25" s="12"/>
      <c r="L25" s="12"/>
    </row>
    <row r="26" spans="1:32" x14ac:dyDescent="0.3">
      <c r="A26" s="5"/>
      <c r="I26" s="162"/>
      <c r="J26" s="162"/>
      <c r="K26" s="12"/>
      <c r="L26" s="12"/>
    </row>
    <row r="27" spans="1:32" x14ac:dyDescent="0.3">
      <c r="A27" s="5"/>
      <c r="I27" s="162"/>
      <c r="J27" s="162"/>
      <c r="K27" s="12"/>
      <c r="L27" s="12"/>
    </row>
    <row r="28" spans="1:32" x14ac:dyDescent="0.3">
      <c r="A28" s="5"/>
      <c r="H28" s="3" t="s">
        <v>75</v>
      </c>
      <c r="I28" s="851">
        <v>2024</v>
      </c>
      <c r="J28" s="851"/>
      <c r="K28" s="851"/>
      <c r="L28" s="851"/>
      <c r="M28" s="851"/>
      <c r="N28" s="851"/>
      <c r="O28" s="851"/>
      <c r="P28" s="851"/>
      <c r="Q28" s="851"/>
      <c r="R28" s="851"/>
      <c r="S28" s="851"/>
      <c r="T28" s="851"/>
      <c r="U28" s="843">
        <v>2025</v>
      </c>
      <c r="V28" s="843"/>
      <c r="W28" s="843"/>
      <c r="X28" s="843"/>
      <c r="Y28" s="843"/>
      <c r="Z28" s="843"/>
      <c r="AA28" s="843"/>
      <c r="AB28" s="843"/>
      <c r="AC28" s="843"/>
      <c r="AD28" s="843"/>
      <c r="AE28" s="843"/>
      <c r="AF28" s="843"/>
    </row>
    <row r="29" spans="1:32" x14ac:dyDescent="0.3">
      <c r="A29" s="5"/>
      <c r="H29" s="10" t="s">
        <v>532</v>
      </c>
      <c r="I29" s="11" t="s">
        <v>82</v>
      </c>
      <c r="J29" s="11" t="s">
        <v>83</v>
      </c>
      <c r="K29" s="11" t="s">
        <v>84</v>
      </c>
      <c r="L29" s="11" t="s">
        <v>85</v>
      </c>
      <c r="M29" s="11" t="s">
        <v>86</v>
      </c>
      <c r="N29" s="11" t="s">
        <v>87</v>
      </c>
      <c r="O29" s="11" t="s">
        <v>88</v>
      </c>
      <c r="P29" s="11" t="s">
        <v>89</v>
      </c>
      <c r="Q29" s="11" t="s">
        <v>90</v>
      </c>
      <c r="R29" s="11" t="s">
        <v>91</v>
      </c>
      <c r="S29" s="11" t="s">
        <v>92</v>
      </c>
      <c r="T29" s="11" t="s">
        <v>93</v>
      </c>
      <c r="U29" s="11" t="s">
        <v>82</v>
      </c>
      <c r="V29" s="11" t="s">
        <v>83</v>
      </c>
      <c r="W29" s="11" t="s">
        <v>84</v>
      </c>
      <c r="X29" s="11" t="s">
        <v>85</v>
      </c>
      <c r="Y29" s="11" t="s">
        <v>86</v>
      </c>
      <c r="Z29" s="11" t="s">
        <v>87</v>
      </c>
      <c r="AA29" s="11" t="s">
        <v>88</v>
      </c>
      <c r="AB29" s="11" t="s">
        <v>89</v>
      </c>
      <c r="AC29" s="11" t="s">
        <v>90</v>
      </c>
      <c r="AD29" s="11" t="s">
        <v>91</v>
      </c>
      <c r="AE29" s="11" t="s">
        <v>92</v>
      </c>
      <c r="AF29" s="11" t="s">
        <v>93</v>
      </c>
    </row>
    <row r="30" spans="1:32" ht="56" x14ac:dyDescent="0.3">
      <c r="A30" s="5"/>
      <c r="H30" s="139" t="s">
        <v>522</v>
      </c>
      <c r="I30" s="82">
        <v>135639</v>
      </c>
      <c r="J30" s="82">
        <v>136074</v>
      </c>
      <c r="K30" s="82">
        <v>135544</v>
      </c>
      <c r="L30" s="82">
        <v>135104</v>
      </c>
      <c r="M30" s="82">
        <v>134238</v>
      </c>
      <c r="N30" s="82">
        <v>133651</v>
      </c>
      <c r="O30" s="82">
        <v>132547</v>
      </c>
      <c r="P30" s="82">
        <v>131725</v>
      </c>
      <c r="Q30" s="82">
        <v>130980</v>
      </c>
      <c r="R30" s="82">
        <v>131232</v>
      </c>
      <c r="S30" s="82">
        <v>130048</v>
      </c>
      <c r="T30" s="82">
        <v>129450</v>
      </c>
      <c r="U30" s="82">
        <v>129039</v>
      </c>
      <c r="V30" s="82">
        <v>128848</v>
      </c>
      <c r="W30" s="82">
        <v>127903</v>
      </c>
      <c r="X30" s="82">
        <v>127758</v>
      </c>
      <c r="Y30" s="82">
        <v>126784</v>
      </c>
      <c r="Z30" s="82">
        <v>126179</v>
      </c>
      <c r="AA30" s="82">
        <v>125132</v>
      </c>
      <c r="AB30" s="82">
        <v>124244</v>
      </c>
      <c r="AC30" s="82">
        <v>123199</v>
      </c>
      <c r="AD30" s="82">
        <v>121650</v>
      </c>
      <c r="AE30" s="82">
        <v>120433</v>
      </c>
      <c r="AF30" s="82">
        <v>119651</v>
      </c>
    </row>
    <row r="31" spans="1:32" x14ac:dyDescent="0.3">
      <c r="A31" s="5"/>
      <c r="H31" s="139"/>
      <c r="I31" s="82"/>
      <c r="J31" s="82"/>
      <c r="K31" s="82"/>
      <c r="L31" s="82"/>
      <c r="M31" s="82"/>
      <c r="N31" s="82"/>
      <c r="O31" s="82"/>
      <c r="P31" s="82"/>
      <c r="Q31" s="82"/>
      <c r="R31" s="82"/>
      <c r="S31" s="82"/>
      <c r="T31" s="82"/>
      <c r="U31" s="82"/>
      <c r="V31" s="11"/>
      <c r="W31" s="11"/>
      <c r="X31" s="11"/>
      <c r="Y31" s="11"/>
      <c r="Z31" s="11"/>
      <c r="AA31" s="11"/>
      <c r="AB31" s="11"/>
      <c r="AC31" s="11"/>
      <c r="AD31" s="11"/>
      <c r="AE31" s="11"/>
      <c r="AF31" s="11"/>
    </row>
    <row r="32" spans="1:32" x14ac:dyDescent="0.3">
      <c r="A32" s="5" t="s">
        <v>1252</v>
      </c>
      <c r="I32" s="162"/>
      <c r="J32" s="162"/>
      <c r="K32" s="12"/>
      <c r="L32" s="12"/>
    </row>
    <row r="33" spans="1:25" s="496" customFormat="1" ht="15.75" customHeight="1" x14ac:dyDescent="0.3"/>
    <row r="34" spans="1:25" s="496" customFormat="1" ht="15.75" customHeight="1" x14ac:dyDescent="0.3">
      <c r="A34" s="775"/>
    </row>
    <row r="35" spans="1:25" s="496" customFormat="1" x14ac:dyDescent="0.3"/>
    <row r="36" spans="1:25" ht="15.75" customHeight="1" x14ac:dyDescent="0.3">
      <c r="A36" s="6" t="s">
        <v>1966</v>
      </c>
    </row>
    <row r="37" spans="1:25" ht="15.75" customHeight="1" thickBot="1" x14ac:dyDescent="0.35"/>
    <row r="38" spans="1:25" ht="14.5" thickBot="1" x14ac:dyDescent="0.35">
      <c r="A38" s="771" t="s">
        <v>134</v>
      </c>
      <c r="B38" s="769">
        <v>2024</v>
      </c>
      <c r="C38" s="769">
        <v>2025</v>
      </c>
    </row>
    <row r="39" spans="1:25" ht="14.5" thickBot="1" x14ac:dyDescent="0.35">
      <c r="A39" s="772" t="s">
        <v>95</v>
      </c>
      <c r="B39" s="33">
        <v>23</v>
      </c>
      <c r="C39" s="33">
        <v>11</v>
      </c>
    </row>
    <row r="40" spans="1:25" ht="14.5" thickBot="1" x14ac:dyDescent="0.35">
      <c r="A40" s="772" t="s">
        <v>96</v>
      </c>
      <c r="B40" s="33">
        <v>2</v>
      </c>
      <c r="C40" s="33">
        <v>0</v>
      </c>
    </row>
    <row r="41" spans="1:25" ht="14.5" thickBot="1" x14ac:dyDescent="0.35">
      <c r="A41" s="772" t="s">
        <v>97</v>
      </c>
      <c r="B41" s="33">
        <v>1</v>
      </c>
      <c r="C41" s="33">
        <v>1</v>
      </c>
    </row>
    <row r="42" spans="1:25" ht="28.5" thickBot="1" x14ac:dyDescent="0.35">
      <c r="A42" s="772" t="s">
        <v>98</v>
      </c>
      <c r="B42" s="33">
        <v>5</v>
      </c>
      <c r="C42" s="33">
        <v>4</v>
      </c>
      <c r="G42" s="997"/>
      <c r="H42" s="997"/>
      <c r="I42" s="997"/>
      <c r="J42" s="997"/>
      <c r="K42" s="997"/>
      <c r="L42" s="997"/>
      <c r="M42" s="997"/>
      <c r="N42" s="997"/>
      <c r="O42" s="997"/>
      <c r="P42" s="997"/>
      <c r="Q42" s="997"/>
      <c r="R42" s="997"/>
      <c r="S42" s="997"/>
      <c r="T42" s="997"/>
      <c r="U42" s="997"/>
      <c r="V42" s="997"/>
      <c r="W42" s="997"/>
      <c r="X42" s="997"/>
      <c r="Y42" s="997"/>
    </row>
    <row r="43" spans="1:25" ht="14.5" thickBot="1" x14ac:dyDescent="0.35">
      <c r="A43" s="772" t="s">
        <v>99</v>
      </c>
      <c r="B43" s="33">
        <v>233</v>
      </c>
      <c r="C43" s="33">
        <v>170</v>
      </c>
      <c r="G43" s="997"/>
      <c r="H43" s="997"/>
      <c r="I43" s="997"/>
      <c r="J43" s="997"/>
      <c r="K43" s="997"/>
      <c r="L43" s="997"/>
      <c r="M43" s="997"/>
      <c r="N43" s="997"/>
      <c r="O43" s="997"/>
      <c r="P43" s="997"/>
      <c r="Q43" s="997"/>
      <c r="R43" s="997"/>
      <c r="S43" s="997"/>
      <c r="T43" s="997"/>
      <c r="U43" s="997"/>
      <c r="V43" s="997"/>
      <c r="W43" s="997"/>
      <c r="X43" s="997"/>
      <c r="Y43" s="997"/>
    </row>
    <row r="44" spans="1:25" ht="14.5" thickBot="1" x14ac:dyDescent="0.35">
      <c r="A44" s="773" t="s">
        <v>100</v>
      </c>
      <c r="B44" s="33">
        <v>0</v>
      </c>
      <c r="C44" s="33">
        <v>1</v>
      </c>
      <c r="G44" s="997"/>
      <c r="H44" s="997"/>
      <c r="I44" s="997"/>
      <c r="J44" s="997"/>
      <c r="K44" s="997"/>
      <c r="L44" s="997"/>
      <c r="M44" s="997"/>
      <c r="N44" s="997"/>
      <c r="O44" s="997"/>
      <c r="P44" s="997"/>
      <c r="Q44" s="997"/>
      <c r="R44" s="997"/>
      <c r="S44" s="997"/>
      <c r="T44" s="997"/>
      <c r="U44" s="997"/>
      <c r="V44" s="997"/>
      <c r="W44" s="997"/>
      <c r="X44" s="997"/>
      <c r="Y44" s="997"/>
    </row>
    <row r="45" spans="1:25" ht="15.75" customHeight="1" thickBot="1" x14ac:dyDescent="0.35">
      <c r="A45" s="773" t="s">
        <v>1074</v>
      </c>
      <c r="B45" s="33">
        <v>0</v>
      </c>
      <c r="C45" s="33">
        <v>0</v>
      </c>
      <c r="G45" s="997"/>
      <c r="H45" s="998"/>
      <c r="I45" s="997"/>
      <c r="J45" s="997"/>
      <c r="K45" s="997"/>
      <c r="L45" s="997"/>
      <c r="M45" s="997"/>
      <c r="N45" s="997"/>
      <c r="O45" s="997"/>
      <c r="P45" s="997"/>
      <c r="Q45" s="997"/>
      <c r="R45" s="997"/>
      <c r="S45" s="997"/>
      <c r="T45" s="997"/>
      <c r="U45" s="997"/>
      <c r="V45" s="997"/>
      <c r="W45" s="997"/>
      <c r="X45" s="997"/>
      <c r="Y45" s="997"/>
    </row>
    <row r="46" spans="1:25" ht="15.75" customHeight="1" x14ac:dyDescent="0.3">
      <c r="A46" s="5" t="s">
        <v>1252</v>
      </c>
      <c r="G46" s="997"/>
      <c r="H46" s="997"/>
      <c r="I46" s="997"/>
      <c r="J46" s="997"/>
      <c r="K46" s="997"/>
      <c r="L46" s="997"/>
      <c r="M46" s="997"/>
      <c r="N46" s="997"/>
      <c r="O46" s="997"/>
      <c r="P46" s="997"/>
      <c r="Q46" s="997"/>
      <c r="R46" s="997"/>
      <c r="S46" s="997"/>
      <c r="T46" s="997"/>
      <c r="U46" s="997"/>
      <c r="V46" s="997"/>
      <c r="W46" s="997"/>
      <c r="X46" s="997"/>
      <c r="Y46" s="997"/>
    </row>
    <row r="47" spans="1:25" ht="15.75" customHeight="1" x14ac:dyDescent="0.3">
      <c r="G47" s="997"/>
      <c r="H47" s="997"/>
      <c r="I47" s="997"/>
      <c r="J47" s="997"/>
      <c r="K47" s="997"/>
      <c r="L47" s="997"/>
      <c r="M47" s="997"/>
      <c r="N47" s="997"/>
      <c r="O47" s="997"/>
      <c r="P47" s="997"/>
      <c r="Q47" s="997"/>
      <c r="R47" s="997"/>
      <c r="S47" s="997"/>
      <c r="T47" s="997"/>
      <c r="U47" s="997"/>
      <c r="V47" s="997"/>
      <c r="W47" s="997"/>
      <c r="X47" s="997"/>
      <c r="Y47" s="997"/>
    </row>
    <row r="48" spans="1:25" s="496" customFormat="1" ht="15.75" customHeight="1" x14ac:dyDescent="0.3">
      <c r="G48" s="995"/>
      <c r="H48" s="995"/>
      <c r="I48" s="995"/>
      <c r="J48" s="995"/>
      <c r="K48" s="995"/>
      <c r="L48" s="995"/>
      <c r="M48" s="995"/>
      <c r="N48" s="995"/>
      <c r="O48" s="995"/>
      <c r="P48" s="995"/>
      <c r="Q48" s="995"/>
      <c r="R48" s="995"/>
      <c r="S48" s="995"/>
      <c r="T48" s="995"/>
      <c r="U48" s="995"/>
      <c r="V48" s="995"/>
      <c r="W48" s="995"/>
      <c r="X48" s="995"/>
      <c r="Y48" s="995"/>
    </row>
    <row r="49" spans="1:25" ht="15.75" customHeight="1" thickBot="1" x14ac:dyDescent="0.35">
      <c r="A49" s="6" t="s">
        <v>2158</v>
      </c>
      <c r="G49" s="997"/>
      <c r="H49" s="997"/>
      <c r="I49" s="997"/>
      <c r="J49" s="997"/>
      <c r="K49" s="997"/>
      <c r="L49" s="997"/>
      <c r="M49" s="997"/>
      <c r="N49" s="997"/>
      <c r="O49" s="997"/>
      <c r="P49" s="997"/>
      <c r="Q49" s="997"/>
      <c r="R49" s="997"/>
      <c r="S49" s="997"/>
      <c r="T49" s="997"/>
      <c r="U49" s="997"/>
      <c r="V49" s="997"/>
      <c r="W49" s="997"/>
      <c r="X49" s="997"/>
      <c r="Y49" s="997"/>
    </row>
    <row r="50" spans="1:25" ht="15.75" customHeight="1" x14ac:dyDescent="0.3">
      <c r="A50" s="806" t="s">
        <v>134</v>
      </c>
      <c r="B50" s="847" t="s">
        <v>832</v>
      </c>
      <c r="C50" s="848"/>
      <c r="D50" s="806" t="s">
        <v>833</v>
      </c>
      <c r="G50" s="997"/>
      <c r="H50" s="997"/>
      <c r="I50" s="997"/>
      <c r="J50" s="997"/>
      <c r="K50" s="997"/>
      <c r="L50" s="997"/>
      <c r="M50" s="997"/>
      <c r="N50" s="997"/>
      <c r="O50" s="997"/>
      <c r="P50" s="997"/>
      <c r="Q50" s="997"/>
      <c r="R50" s="997"/>
      <c r="S50" s="997"/>
      <c r="T50" s="997"/>
      <c r="U50" s="997"/>
      <c r="V50" s="997"/>
      <c r="W50" s="997"/>
      <c r="X50" s="997"/>
      <c r="Y50" s="997"/>
    </row>
    <row r="51" spans="1:25" ht="15.75" customHeight="1" thickBot="1" x14ac:dyDescent="0.35">
      <c r="A51" s="844"/>
      <c r="B51" s="849" t="s">
        <v>107</v>
      </c>
      <c r="C51" s="850"/>
      <c r="D51" s="844"/>
      <c r="G51" s="997"/>
      <c r="H51" s="997"/>
      <c r="I51" s="997"/>
      <c r="J51" s="997"/>
      <c r="K51" s="997"/>
      <c r="L51" s="997"/>
      <c r="M51" s="997"/>
      <c r="N51" s="997"/>
      <c r="O51" s="997"/>
      <c r="P51" s="997"/>
      <c r="Q51" s="997"/>
      <c r="R51" s="997"/>
      <c r="S51" s="997"/>
      <c r="T51" s="997"/>
      <c r="U51" s="997"/>
      <c r="V51" s="997"/>
      <c r="W51" s="997"/>
      <c r="X51" s="997"/>
      <c r="Y51" s="997"/>
    </row>
    <row r="52" spans="1:25" ht="15.75" customHeight="1" thickBot="1" x14ac:dyDescent="0.35">
      <c r="A52" s="807"/>
      <c r="B52" s="32" t="s">
        <v>108</v>
      </c>
      <c r="C52" s="32" t="s">
        <v>109</v>
      </c>
      <c r="D52" s="807"/>
      <c r="G52" s="997"/>
      <c r="H52" s="997"/>
      <c r="I52" s="997"/>
      <c r="J52" s="997"/>
      <c r="K52" s="997"/>
      <c r="L52" s="997"/>
      <c r="M52" s="997"/>
      <c r="N52" s="997"/>
      <c r="O52" s="997"/>
      <c r="P52" s="997"/>
      <c r="Q52" s="997"/>
      <c r="R52" s="997"/>
      <c r="S52" s="997"/>
      <c r="T52" s="997"/>
      <c r="U52" s="997"/>
      <c r="V52" s="997"/>
      <c r="W52" s="997"/>
      <c r="X52" s="997"/>
      <c r="Y52" s="997"/>
    </row>
    <row r="53" spans="1:25" ht="14.5" thickBot="1" x14ac:dyDescent="0.35">
      <c r="A53" s="234">
        <v>2024</v>
      </c>
      <c r="B53" s="517">
        <v>43994</v>
      </c>
      <c r="C53" s="517">
        <v>42887</v>
      </c>
      <c r="D53" s="518">
        <v>496</v>
      </c>
      <c r="G53" s="997"/>
      <c r="H53" s="997"/>
      <c r="I53" s="997"/>
      <c r="J53" s="997"/>
      <c r="K53" s="997"/>
      <c r="L53" s="997"/>
      <c r="M53" s="997"/>
      <c r="N53" s="997"/>
      <c r="O53" s="997"/>
      <c r="P53" s="997"/>
      <c r="Q53" s="997"/>
      <c r="R53" s="997"/>
      <c r="S53" s="997"/>
      <c r="T53" s="997"/>
      <c r="U53" s="997"/>
      <c r="V53" s="997"/>
      <c r="W53" s="997"/>
      <c r="X53" s="997"/>
      <c r="Y53" s="997"/>
    </row>
    <row r="54" spans="1:25" ht="14.5" thickBot="1" x14ac:dyDescent="0.35">
      <c r="A54" s="234">
        <v>2025</v>
      </c>
      <c r="B54" s="33">
        <v>40264</v>
      </c>
      <c r="C54" s="33">
        <v>39109</v>
      </c>
      <c r="D54" s="35">
        <v>460</v>
      </c>
      <c r="G54" s="997"/>
      <c r="H54" s="997"/>
      <c r="I54" s="997"/>
      <c r="J54" s="997"/>
      <c r="K54" s="997"/>
      <c r="L54" s="997"/>
      <c r="M54" s="997"/>
      <c r="N54" s="997"/>
      <c r="O54" s="997"/>
      <c r="P54" s="997"/>
      <c r="Q54" s="997"/>
      <c r="R54" s="997"/>
      <c r="S54" s="997"/>
      <c r="T54" s="997"/>
      <c r="U54" s="997"/>
      <c r="V54" s="997"/>
      <c r="W54" s="997"/>
      <c r="X54" s="997"/>
      <c r="Y54" s="997"/>
    </row>
    <row r="55" spans="1:25" x14ac:dyDescent="0.3">
      <c r="A55" s="5" t="s">
        <v>1252</v>
      </c>
      <c r="G55" s="997"/>
      <c r="H55" s="997"/>
      <c r="I55" s="997"/>
      <c r="J55" s="997"/>
      <c r="K55" s="997"/>
      <c r="L55" s="997"/>
      <c r="M55" s="997"/>
      <c r="N55" s="997"/>
      <c r="O55" s="997"/>
      <c r="P55" s="997"/>
      <c r="Q55" s="997"/>
      <c r="R55" s="997"/>
      <c r="S55" s="997"/>
      <c r="T55" s="997"/>
      <c r="U55" s="997"/>
      <c r="V55" s="997"/>
      <c r="W55" s="997"/>
      <c r="X55" s="997"/>
      <c r="Y55" s="997"/>
    </row>
    <row r="56" spans="1:25" x14ac:dyDescent="0.3">
      <c r="A56" s="5"/>
      <c r="G56" s="997"/>
      <c r="H56" s="997"/>
      <c r="I56" s="997"/>
      <c r="J56" s="999"/>
      <c r="K56" s="1000"/>
      <c r="L56" s="1000"/>
      <c r="M56" s="1000"/>
      <c r="N56" s="1000"/>
      <c r="O56" s="1000"/>
      <c r="P56" s="1000"/>
      <c r="Q56" s="1000"/>
      <c r="R56" s="1000"/>
      <c r="S56" s="997"/>
      <c r="T56" s="997"/>
      <c r="U56" s="997"/>
      <c r="V56" s="997"/>
      <c r="W56" s="997"/>
      <c r="X56" s="997"/>
      <c r="Y56" s="997"/>
    </row>
    <row r="57" spans="1:25" ht="14.5" x14ac:dyDescent="0.3">
      <c r="G57" s="997"/>
      <c r="H57" s="997"/>
      <c r="I57" s="997"/>
      <c r="J57" s="997"/>
      <c r="K57" s="1001"/>
      <c r="L57" s="996"/>
      <c r="M57" s="996"/>
      <c r="N57" s="996"/>
      <c r="O57" s="996"/>
      <c r="P57" s="996"/>
      <c r="Q57" s="996"/>
      <c r="R57" s="996"/>
      <c r="S57" s="997"/>
      <c r="T57" s="997"/>
      <c r="U57" s="997"/>
      <c r="V57" s="997"/>
      <c r="W57" s="997"/>
      <c r="X57" s="997"/>
      <c r="Y57" s="997"/>
    </row>
    <row r="58" spans="1:25" ht="14.5" x14ac:dyDescent="0.3">
      <c r="G58" s="997"/>
      <c r="H58" s="997"/>
      <c r="I58" s="997"/>
      <c r="J58" s="997"/>
      <c r="K58" s="1001"/>
      <c r="L58" s="996"/>
      <c r="M58" s="996"/>
      <c r="N58" s="996"/>
      <c r="O58" s="996"/>
      <c r="P58" s="996"/>
      <c r="Q58" s="996"/>
      <c r="R58" s="996"/>
      <c r="S58" s="997"/>
      <c r="T58" s="997"/>
      <c r="U58" s="997"/>
      <c r="V58" s="997"/>
      <c r="W58" s="997"/>
      <c r="X58" s="997"/>
      <c r="Y58" s="997"/>
    </row>
    <row r="59" spans="1:25" ht="14.5" x14ac:dyDescent="0.3">
      <c r="G59" s="997"/>
      <c r="H59" s="997"/>
      <c r="I59" s="997"/>
      <c r="J59" s="997"/>
      <c r="K59" s="1001"/>
      <c r="L59" s="996"/>
      <c r="M59" s="996"/>
      <c r="N59" s="996"/>
      <c r="O59" s="996"/>
      <c r="P59" s="996"/>
      <c r="Q59" s="996"/>
      <c r="R59" s="996"/>
      <c r="S59" s="997"/>
      <c r="T59" s="997"/>
      <c r="U59" s="997"/>
      <c r="V59" s="997"/>
      <c r="W59" s="997"/>
      <c r="X59" s="997"/>
      <c r="Y59" s="997"/>
    </row>
    <row r="60" spans="1:25" ht="14.5" x14ac:dyDescent="0.3">
      <c r="G60" s="997"/>
      <c r="H60" s="997"/>
      <c r="I60" s="997"/>
      <c r="J60" s="997"/>
      <c r="K60" s="1001"/>
      <c r="L60" s="996"/>
      <c r="M60" s="996"/>
      <c r="N60" s="996"/>
      <c r="O60" s="996"/>
      <c r="P60" s="996"/>
      <c r="Q60" s="996"/>
      <c r="R60" s="996"/>
      <c r="S60" s="997"/>
      <c r="T60" s="997"/>
      <c r="U60" s="997"/>
      <c r="V60" s="997"/>
      <c r="W60" s="997"/>
      <c r="X60" s="997"/>
      <c r="Y60" s="997"/>
    </row>
    <row r="61" spans="1:25" ht="14.5" x14ac:dyDescent="0.3">
      <c r="G61" s="997"/>
      <c r="H61" s="997"/>
      <c r="I61" s="997"/>
      <c r="J61" s="997"/>
      <c r="K61" s="1001"/>
      <c r="L61" s="996"/>
      <c r="M61" s="996"/>
      <c r="N61" s="996"/>
      <c r="O61" s="996"/>
      <c r="P61" s="996"/>
      <c r="Q61" s="996"/>
      <c r="R61" s="996"/>
      <c r="S61" s="997"/>
      <c r="T61" s="997"/>
      <c r="U61" s="997"/>
      <c r="V61" s="997"/>
      <c r="W61" s="997"/>
      <c r="X61" s="997"/>
      <c r="Y61" s="997"/>
    </row>
    <row r="62" spans="1:25" ht="14.5" x14ac:dyDescent="0.3">
      <c r="G62" s="997"/>
      <c r="H62" s="997"/>
      <c r="I62" s="997"/>
      <c r="J62" s="997"/>
      <c r="K62" s="1001"/>
      <c r="L62" s="996"/>
      <c r="M62" s="996"/>
      <c r="N62" s="996"/>
      <c r="O62" s="996"/>
      <c r="P62" s="996"/>
      <c r="Q62" s="996"/>
      <c r="R62" s="996"/>
      <c r="S62" s="997"/>
      <c r="T62" s="997"/>
      <c r="U62" s="997"/>
      <c r="V62" s="997"/>
      <c r="W62" s="997"/>
      <c r="X62" s="997"/>
      <c r="Y62" s="997"/>
    </row>
    <row r="63" spans="1:25" ht="14.5" x14ac:dyDescent="0.3">
      <c r="G63" s="997"/>
      <c r="H63" s="997"/>
      <c r="I63" s="997"/>
      <c r="J63" s="997"/>
      <c r="K63" s="1001"/>
      <c r="L63" s="996"/>
      <c r="M63" s="996"/>
      <c r="N63" s="996"/>
      <c r="O63" s="996"/>
      <c r="P63" s="996"/>
      <c r="Q63" s="996"/>
      <c r="R63" s="996"/>
      <c r="S63" s="997"/>
      <c r="T63" s="997"/>
      <c r="U63" s="997"/>
      <c r="V63" s="997"/>
      <c r="W63" s="997"/>
      <c r="X63" s="997"/>
      <c r="Y63" s="997"/>
    </row>
    <row r="64" spans="1:25" ht="14.5" x14ac:dyDescent="0.3">
      <c r="G64" s="997"/>
      <c r="H64" s="997"/>
      <c r="I64" s="997"/>
      <c r="J64" s="997"/>
      <c r="K64" s="1001"/>
      <c r="L64" s="996"/>
      <c r="M64" s="996"/>
      <c r="N64" s="996"/>
      <c r="O64" s="996"/>
      <c r="P64" s="996"/>
      <c r="Q64" s="996"/>
      <c r="R64" s="996"/>
      <c r="S64" s="997"/>
      <c r="T64" s="997"/>
      <c r="U64" s="997"/>
      <c r="V64" s="997"/>
      <c r="W64" s="997"/>
      <c r="X64" s="997"/>
      <c r="Y64" s="997"/>
    </row>
    <row r="65" spans="1:25" ht="14.5" x14ac:dyDescent="0.3">
      <c r="G65" s="997"/>
      <c r="H65" s="997"/>
      <c r="I65" s="997"/>
      <c r="J65" s="997"/>
      <c r="K65" s="1001"/>
      <c r="L65" s="996"/>
      <c r="M65" s="996"/>
      <c r="N65" s="996"/>
      <c r="O65" s="996"/>
      <c r="P65" s="996"/>
      <c r="Q65" s="996"/>
      <c r="R65" s="996"/>
      <c r="S65" s="997"/>
      <c r="T65" s="997"/>
      <c r="U65" s="997"/>
      <c r="V65" s="997"/>
      <c r="W65" s="997"/>
      <c r="X65" s="997"/>
      <c r="Y65" s="997"/>
    </row>
    <row r="66" spans="1:25" ht="14.5" x14ac:dyDescent="0.3">
      <c r="G66" s="997"/>
      <c r="H66" s="997"/>
      <c r="I66" s="997"/>
      <c r="J66" s="997"/>
      <c r="K66" s="1001"/>
      <c r="L66" s="996"/>
      <c r="M66" s="996"/>
      <c r="N66" s="996"/>
      <c r="O66" s="996"/>
      <c r="P66" s="996"/>
      <c r="Q66" s="996"/>
      <c r="R66" s="996"/>
      <c r="S66" s="997"/>
      <c r="T66" s="997"/>
      <c r="U66" s="997"/>
      <c r="V66" s="997"/>
      <c r="W66" s="997"/>
      <c r="X66" s="997"/>
      <c r="Y66" s="997"/>
    </row>
    <row r="67" spans="1:25" ht="14.5" x14ac:dyDescent="0.3">
      <c r="G67" s="997"/>
      <c r="H67" s="997"/>
      <c r="I67" s="997"/>
      <c r="J67" s="997"/>
      <c r="K67" s="1001"/>
      <c r="L67" s="996"/>
      <c r="M67" s="996"/>
      <c r="N67" s="996"/>
      <c r="O67" s="996"/>
      <c r="P67" s="996"/>
      <c r="Q67" s="996"/>
      <c r="R67" s="996"/>
      <c r="S67" s="997"/>
      <c r="T67" s="997"/>
      <c r="U67" s="997"/>
      <c r="V67" s="997"/>
      <c r="W67" s="997"/>
      <c r="X67" s="997"/>
      <c r="Y67" s="997"/>
    </row>
    <row r="68" spans="1:25" ht="14.5" x14ac:dyDescent="0.3">
      <c r="G68" s="997"/>
      <c r="H68" s="997"/>
      <c r="I68" s="997"/>
      <c r="J68" s="997"/>
      <c r="K68" s="1001"/>
      <c r="L68" s="996"/>
      <c r="M68" s="996"/>
      <c r="N68" s="996"/>
      <c r="O68" s="996"/>
      <c r="P68" s="996"/>
      <c r="Q68" s="996"/>
      <c r="R68" s="996"/>
      <c r="S68" s="997"/>
      <c r="T68" s="997"/>
      <c r="U68" s="997"/>
      <c r="V68" s="997"/>
      <c r="W68" s="997"/>
      <c r="X68" s="997"/>
      <c r="Y68" s="997"/>
    </row>
    <row r="69" spans="1:25" x14ac:dyDescent="0.3">
      <c r="G69" s="997"/>
      <c r="H69" s="997"/>
      <c r="I69" s="997"/>
      <c r="J69" s="1002"/>
      <c r="K69" s="1003"/>
      <c r="L69" s="1003"/>
      <c r="M69" s="1003"/>
      <c r="N69" s="1003"/>
      <c r="O69" s="1003"/>
      <c r="P69" s="1003"/>
      <c r="Q69" s="1003"/>
      <c r="R69" s="1003"/>
      <c r="S69" s="997"/>
      <c r="T69" s="997"/>
      <c r="U69" s="997"/>
      <c r="V69" s="997"/>
      <c r="W69" s="997"/>
      <c r="X69" s="997"/>
      <c r="Y69" s="997"/>
    </row>
    <row r="70" spans="1:25" x14ac:dyDescent="0.3">
      <c r="G70" s="997"/>
      <c r="H70" s="1004"/>
      <c r="I70" s="997"/>
      <c r="J70" s="997"/>
      <c r="K70" s="997"/>
      <c r="L70" s="997"/>
      <c r="M70" s="997"/>
      <c r="N70" s="997"/>
      <c r="O70" s="997"/>
      <c r="P70" s="997"/>
      <c r="Q70" s="997"/>
      <c r="R70" s="997"/>
      <c r="S70" s="997"/>
      <c r="T70" s="997"/>
      <c r="U70" s="997"/>
      <c r="V70" s="997"/>
      <c r="W70" s="997"/>
      <c r="X70" s="997"/>
      <c r="Y70" s="997"/>
    </row>
    <row r="71" spans="1:25" x14ac:dyDescent="0.3">
      <c r="G71" s="997"/>
      <c r="H71" s="998"/>
      <c r="I71" s="997"/>
      <c r="J71" s="997"/>
      <c r="K71" s="997"/>
      <c r="L71" s="997"/>
      <c r="M71" s="997"/>
      <c r="N71" s="997"/>
      <c r="O71" s="997"/>
      <c r="P71" s="997"/>
      <c r="Q71" s="997"/>
      <c r="R71" s="997"/>
      <c r="S71" s="997"/>
      <c r="T71" s="997"/>
      <c r="U71" s="997"/>
      <c r="V71" s="997"/>
      <c r="W71" s="997"/>
      <c r="X71" s="997"/>
      <c r="Y71" s="997"/>
    </row>
    <row r="72" spans="1:25" x14ac:dyDescent="0.3">
      <c r="G72" s="997"/>
      <c r="H72" s="997"/>
      <c r="I72" s="997"/>
      <c r="J72" s="997"/>
      <c r="K72" s="997"/>
      <c r="L72" s="997"/>
      <c r="M72" s="997"/>
      <c r="N72" s="997"/>
      <c r="O72" s="997"/>
      <c r="P72" s="997"/>
      <c r="Q72" s="997"/>
      <c r="R72" s="997"/>
      <c r="S72" s="997"/>
      <c r="T72" s="997"/>
      <c r="U72" s="997"/>
      <c r="V72" s="997"/>
      <c r="W72" s="997"/>
      <c r="X72" s="997"/>
      <c r="Y72" s="997"/>
    </row>
    <row r="73" spans="1:25" x14ac:dyDescent="0.3">
      <c r="G73" s="997"/>
      <c r="H73" s="997"/>
      <c r="I73" s="997"/>
      <c r="J73" s="997"/>
      <c r="K73" s="997"/>
      <c r="L73" s="997"/>
      <c r="M73" s="997"/>
      <c r="N73" s="997"/>
      <c r="O73" s="997"/>
      <c r="P73" s="997"/>
      <c r="Q73" s="997"/>
      <c r="R73" s="997"/>
      <c r="S73" s="997"/>
      <c r="T73" s="997"/>
      <c r="U73" s="997"/>
      <c r="V73" s="997"/>
      <c r="W73" s="997"/>
      <c r="X73" s="997"/>
      <c r="Y73" s="997"/>
    </row>
    <row r="74" spans="1:25" x14ac:dyDescent="0.3">
      <c r="G74" s="997"/>
      <c r="H74" s="997"/>
      <c r="I74" s="997"/>
      <c r="J74" s="997"/>
      <c r="K74" s="997"/>
      <c r="L74" s="997"/>
      <c r="M74" s="997"/>
      <c r="N74" s="997"/>
      <c r="O74" s="997"/>
      <c r="P74" s="997"/>
      <c r="Q74" s="997"/>
      <c r="R74" s="997"/>
      <c r="S74" s="997"/>
      <c r="T74" s="997"/>
      <c r="U74" s="997"/>
      <c r="V74" s="997"/>
      <c r="W74" s="997"/>
      <c r="X74" s="997"/>
      <c r="Y74" s="997"/>
    </row>
    <row r="75" spans="1:25" x14ac:dyDescent="0.3">
      <c r="A75" s="6"/>
      <c r="G75" s="997"/>
      <c r="H75" s="997"/>
      <c r="I75" s="997"/>
      <c r="J75" s="997"/>
      <c r="K75" s="997"/>
      <c r="L75" s="997"/>
      <c r="M75" s="997"/>
      <c r="N75" s="997"/>
      <c r="O75" s="997"/>
      <c r="P75" s="997"/>
      <c r="Q75" s="997"/>
      <c r="R75" s="997"/>
      <c r="S75" s="997"/>
      <c r="T75" s="997"/>
      <c r="U75" s="997"/>
      <c r="V75" s="997"/>
      <c r="W75" s="997"/>
      <c r="X75" s="997"/>
      <c r="Y75" s="997"/>
    </row>
    <row r="76" spans="1:25" x14ac:dyDescent="0.3">
      <c r="G76" s="997"/>
      <c r="H76" s="997"/>
      <c r="I76" s="997"/>
      <c r="J76" s="997"/>
      <c r="K76" s="997"/>
      <c r="L76" s="997"/>
      <c r="M76" s="997"/>
      <c r="N76" s="997"/>
      <c r="O76" s="997"/>
      <c r="P76" s="997"/>
      <c r="Q76" s="997"/>
      <c r="R76" s="997"/>
      <c r="S76" s="997"/>
      <c r="T76" s="997"/>
      <c r="U76" s="997"/>
      <c r="V76" s="997"/>
      <c r="W76" s="997"/>
      <c r="X76" s="997"/>
      <c r="Y76" s="997"/>
    </row>
    <row r="77" spans="1:25" x14ac:dyDescent="0.3">
      <c r="A77" s="6"/>
      <c r="G77" s="997"/>
      <c r="H77" s="997"/>
      <c r="I77" s="997"/>
      <c r="J77" s="997"/>
      <c r="K77" s="997"/>
      <c r="L77" s="997"/>
      <c r="M77" s="997"/>
      <c r="N77" s="997"/>
      <c r="O77" s="997"/>
      <c r="P77" s="997"/>
      <c r="Q77" s="997"/>
      <c r="R77" s="997"/>
      <c r="S77" s="997"/>
      <c r="T77" s="997"/>
      <c r="U77" s="997"/>
      <c r="V77" s="997"/>
      <c r="W77" s="997"/>
      <c r="X77" s="997"/>
      <c r="Y77" s="997"/>
    </row>
    <row r="78" spans="1:25" x14ac:dyDescent="0.3">
      <c r="A78" s="6"/>
      <c r="G78" s="997"/>
      <c r="H78" s="997"/>
      <c r="I78" s="997"/>
      <c r="J78" s="997"/>
      <c r="K78" s="997"/>
      <c r="L78" s="997"/>
      <c r="M78" s="997"/>
      <c r="N78" s="997"/>
      <c r="O78" s="997"/>
      <c r="P78" s="997"/>
      <c r="Q78" s="997"/>
      <c r="R78" s="997"/>
      <c r="S78" s="997"/>
      <c r="T78" s="997"/>
      <c r="U78" s="997"/>
      <c r="V78" s="997"/>
      <c r="W78" s="997"/>
      <c r="X78" s="997"/>
      <c r="Y78" s="997"/>
    </row>
    <row r="79" spans="1:25" x14ac:dyDescent="0.3">
      <c r="G79" s="997"/>
      <c r="H79" s="997"/>
      <c r="I79" s="997"/>
      <c r="J79" s="997"/>
      <c r="K79" s="997"/>
      <c r="L79" s="997"/>
      <c r="M79" s="997"/>
      <c r="N79" s="997"/>
      <c r="O79" s="997"/>
      <c r="P79" s="997"/>
      <c r="Q79" s="997"/>
      <c r="R79" s="997"/>
      <c r="S79" s="997"/>
      <c r="T79" s="997"/>
      <c r="U79" s="997"/>
      <c r="V79" s="997"/>
      <c r="W79" s="997"/>
      <c r="X79" s="997"/>
      <c r="Y79" s="997"/>
    </row>
    <row r="80" spans="1:25" x14ac:dyDescent="0.3">
      <c r="G80" s="997"/>
      <c r="H80" s="997"/>
      <c r="I80" s="997"/>
      <c r="J80" s="997"/>
      <c r="K80" s="997"/>
      <c r="L80" s="997"/>
      <c r="M80" s="997"/>
      <c r="N80" s="997"/>
      <c r="O80" s="997"/>
      <c r="P80" s="997"/>
      <c r="Q80" s="997"/>
      <c r="R80" s="997"/>
      <c r="S80" s="997"/>
      <c r="T80" s="997"/>
      <c r="U80" s="997"/>
      <c r="V80" s="997"/>
      <c r="W80" s="997"/>
      <c r="X80" s="997"/>
      <c r="Y80" s="997"/>
    </row>
    <row r="81" spans="1:25" x14ac:dyDescent="0.3">
      <c r="A81" s="6"/>
      <c r="G81" s="997"/>
      <c r="H81" s="997"/>
      <c r="I81" s="997"/>
      <c r="J81" s="997"/>
      <c r="K81" s="997"/>
      <c r="L81" s="997"/>
      <c r="M81" s="997"/>
      <c r="N81" s="997"/>
      <c r="O81" s="997"/>
      <c r="P81" s="997"/>
      <c r="Q81" s="997"/>
      <c r="R81" s="997"/>
      <c r="S81" s="997"/>
      <c r="T81" s="997"/>
      <c r="U81" s="997"/>
      <c r="V81" s="997"/>
      <c r="W81" s="997"/>
      <c r="X81" s="997"/>
      <c r="Y81" s="997"/>
    </row>
    <row r="82" spans="1:25" x14ac:dyDescent="0.3">
      <c r="A82" s="6"/>
      <c r="G82" s="997"/>
      <c r="H82" s="997"/>
      <c r="I82" s="997"/>
      <c r="J82" s="997"/>
      <c r="K82" s="997"/>
      <c r="L82" s="997"/>
      <c r="M82" s="997"/>
      <c r="N82" s="997"/>
      <c r="O82" s="997"/>
      <c r="P82" s="997"/>
      <c r="Q82" s="997"/>
      <c r="R82" s="997"/>
      <c r="S82" s="997"/>
      <c r="T82" s="997"/>
      <c r="U82" s="997"/>
      <c r="V82" s="997"/>
      <c r="W82" s="997"/>
      <c r="X82" s="997"/>
      <c r="Y82" s="997"/>
    </row>
    <row r="83" spans="1:25" x14ac:dyDescent="0.3">
      <c r="A83" s="6"/>
      <c r="G83" s="997"/>
      <c r="H83" s="997"/>
      <c r="I83" s="997"/>
      <c r="J83" s="997"/>
      <c r="K83" s="997"/>
      <c r="L83" s="997"/>
      <c r="M83" s="997"/>
      <c r="N83" s="997"/>
      <c r="O83" s="997"/>
      <c r="P83" s="997"/>
      <c r="Q83" s="997"/>
      <c r="R83" s="997"/>
      <c r="S83" s="997"/>
      <c r="T83" s="997"/>
      <c r="U83" s="997"/>
      <c r="V83" s="997"/>
      <c r="W83" s="997"/>
      <c r="X83" s="997"/>
      <c r="Y83" s="997"/>
    </row>
    <row r="84" spans="1:25" x14ac:dyDescent="0.3">
      <c r="G84" s="997"/>
      <c r="H84" s="997"/>
      <c r="I84" s="997"/>
      <c r="J84" s="999"/>
      <c r="K84" s="1000"/>
      <c r="L84" s="1000"/>
      <c r="M84" s="1000"/>
      <c r="N84" s="1000"/>
      <c r="O84" s="1000"/>
      <c r="P84" s="1000"/>
      <c r="Q84" s="1000"/>
      <c r="R84" s="1000"/>
      <c r="S84" s="997"/>
      <c r="T84" s="997"/>
      <c r="U84" s="997"/>
      <c r="V84" s="997"/>
      <c r="W84" s="997"/>
      <c r="X84" s="997"/>
      <c r="Y84" s="997"/>
    </row>
    <row r="85" spans="1:25" x14ac:dyDescent="0.3">
      <c r="G85" s="997"/>
      <c r="H85" s="997"/>
      <c r="I85" s="997"/>
      <c r="J85" s="997"/>
      <c r="K85" s="1001"/>
      <c r="L85" s="1001"/>
      <c r="M85" s="1001"/>
      <c r="N85" s="1001"/>
      <c r="O85" s="1001"/>
      <c r="P85" s="1001"/>
      <c r="Q85" s="1001"/>
      <c r="R85" s="1005"/>
      <c r="S85" s="997"/>
      <c r="T85" s="997"/>
      <c r="U85" s="997"/>
      <c r="V85" s="997"/>
      <c r="W85" s="997"/>
      <c r="X85" s="997"/>
      <c r="Y85" s="997"/>
    </row>
    <row r="86" spans="1:25" x14ac:dyDescent="0.3">
      <c r="G86" s="997"/>
      <c r="H86" s="997"/>
      <c r="I86" s="997"/>
      <c r="J86" s="997"/>
      <c r="K86" s="1001"/>
      <c r="L86" s="1001"/>
      <c r="M86" s="1001"/>
      <c r="N86" s="1001"/>
      <c r="O86" s="1001"/>
      <c r="P86" s="1001"/>
      <c r="Q86" s="1001"/>
      <c r="R86" s="1005"/>
      <c r="S86" s="997"/>
      <c r="T86" s="997"/>
      <c r="U86" s="997"/>
      <c r="V86" s="997"/>
      <c r="W86" s="997"/>
      <c r="X86" s="997"/>
      <c r="Y86" s="997"/>
    </row>
    <row r="87" spans="1:25" x14ac:dyDescent="0.3">
      <c r="G87" s="997"/>
      <c r="H87" s="997"/>
      <c r="I87" s="997"/>
      <c r="J87" s="997"/>
      <c r="K87" s="1001"/>
      <c r="L87" s="1001"/>
      <c r="M87" s="1001"/>
      <c r="N87" s="1001"/>
      <c r="O87" s="1001"/>
      <c r="P87" s="1001"/>
      <c r="Q87" s="1001"/>
      <c r="R87" s="1005"/>
      <c r="S87" s="997"/>
      <c r="T87" s="997"/>
      <c r="U87" s="997"/>
      <c r="V87" s="997"/>
      <c r="W87" s="997"/>
      <c r="X87" s="997"/>
      <c r="Y87" s="997"/>
    </row>
    <row r="88" spans="1:25" x14ac:dyDescent="0.3">
      <c r="G88" s="997"/>
      <c r="H88" s="997"/>
      <c r="I88" s="997"/>
      <c r="J88" s="997"/>
      <c r="K88" s="1001"/>
      <c r="L88" s="1001"/>
      <c r="M88" s="1001"/>
      <c r="N88" s="1001"/>
      <c r="O88" s="1001"/>
      <c r="P88" s="1001"/>
      <c r="Q88" s="1001"/>
      <c r="R88" s="1005"/>
      <c r="S88" s="997"/>
      <c r="T88" s="997"/>
      <c r="U88" s="997"/>
      <c r="V88" s="997"/>
      <c r="W88" s="997"/>
      <c r="X88" s="997"/>
      <c r="Y88" s="997"/>
    </row>
    <row r="89" spans="1:25" x14ac:dyDescent="0.3">
      <c r="G89" s="997"/>
      <c r="H89" s="997"/>
      <c r="I89" s="997"/>
      <c r="J89" s="997"/>
      <c r="K89" s="1001"/>
      <c r="L89" s="1001"/>
      <c r="M89" s="1001"/>
      <c r="N89" s="1001"/>
      <c r="O89" s="1001"/>
      <c r="P89" s="1001"/>
      <c r="Q89" s="1001"/>
      <c r="R89" s="1005"/>
      <c r="S89" s="997"/>
      <c r="T89" s="997"/>
      <c r="U89" s="997"/>
      <c r="V89" s="997"/>
      <c r="W89" s="997"/>
      <c r="X89" s="997"/>
      <c r="Y89" s="997"/>
    </row>
    <row r="90" spans="1:25" x14ac:dyDescent="0.3">
      <c r="G90" s="997"/>
      <c r="H90" s="997"/>
      <c r="I90" s="997"/>
      <c r="J90" s="997"/>
      <c r="K90" s="1001"/>
      <c r="L90" s="1001"/>
      <c r="M90" s="1001"/>
      <c r="N90" s="1001"/>
      <c r="O90" s="1001"/>
      <c r="P90" s="1001"/>
      <c r="Q90" s="1001"/>
      <c r="R90" s="1005"/>
      <c r="S90" s="997"/>
      <c r="T90" s="997"/>
      <c r="U90" s="997"/>
      <c r="V90" s="997"/>
      <c r="W90" s="997"/>
      <c r="X90" s="997"/>
      <c r="Y90" s="997"/>
    </row>
    <row r="91" spans="1:25" x14ac:dyDescent="0.3">
      <c r="G91" s="997"/>
      <c r="H91" s="997"/>
      <c r="I91" s="997"/>
      <c r="J91" s="997"/>
      <c r="K91" s="1001"/>
      <c r="L91" s="1001"/>
      <c r="M91" s="1001"/>
      <c r="N91" s="1001"/>
      <c r="O91" s="1001"/>
      <c r="P91" s="1001"/>
      <c r="Q91" s="1001"/>
      <c r="R91" s="1005"/>
      <c r="S91" s="997"/>
      <c r="T91" s="997"/>
      <c r="U91" s="997"/>
      <c r="V91" s="997"/>
      <c r="W91" s="997"/>
      <c r="X91" s="997"/>
      <c r="Y91" s="997"/>
    </row>
    <row r="92" spans="1:25" x14ac:dyDescent="0.3">
      <c r="G92" s="997"/>
      <c r="H92" s="997"/>
      <c r="I92" s="997"/>
      <c r="J92" s="997"/>
      <c r="K92" s="1001"/>
      <c r="L92" s="1001"/>
      <c r="M92" s="1001"/>
      <c r="N92" s="1001"/>
      <c r="O92" s="1001"/>
      <c r="P92" s="1001"/>
      <c r="Q92" s="1001"/>
      <c r="R92" s="1005"/>
      <c r="S92" s="997"/>
      <c r="T92" s="997"/>
      <c r="U92" s="997"/>
      <c r="V92" s="997"/>
      <c r="W92" s="997"/>
      <c r="X92" s="997"/>
      <c r="Y92" s="997"/>
    </row>
    <row r="93" spans="1:25" x14ac:dyDescent="0.3">
      <c r="G93" s="997"/>
      <c r="H93" s="997"/>
      <c r="I93" s="997"/>
      <c r="J93" s="997"/>
      <c r="K93" s="1001"/>
      <c r="L93" s="1001"/>
      <c r="M93" s="1001"/>
      <c r="N93" s="1001"/>
      <c r="O93" s="1001"/>
      <c r="P93" s="1001"/>
      <c r="Q93" s="1001"/>
      <c r="R93" s="1005"/>
      <c r="S93" s="997"/>
      <c r="T93" s="997"/>
      <c r="U93" s="997"/>
      <c r="V93" s="997"/>
      <c r="W93" s="997"/>
      <c r="X93" s="997"/>
      <c r="Y93" s="997"/>
    </row>
    <row r="94" spans="1:25" x14ac:dyDescent="0.3">
      <c r="G94" s="997"/>
      <c r="H94" s="997"/>
      <c r="I94" s="997"/>
      <c r="J94" s="997"/>
      <c r="K94" s="1001"/>
      <c r="L94" s="1001"/>
      <c r="M94" s="1001"/>
      <c r="N94" s="1001"/>
      <c r="O94" s="1001"/>
      <c r="P94" s="1001"/>
      <c r="Q94" s="1001"/>
      <c r="R94" s="1005"/>
      <c r="S94" s="997"/>
      <c r="T94" s="997"/>
      <c r="U94" s="997"/>
      <c r="V94" s="997"/>
      <c r="W94" s="997"/>
      <c r="X94" s="997"/>
      <c r="Y94" s="997"/>
    </row>
    <row r="95" spans="1:25" x14ac:dyDescent="0.3">
      <c r="G95" s="997"/>
      <c r="H95" s="997"/>
      <c r="I95" s="997"/>
      <c r="J95" s="997"/>
      <c r="K95" s="1001"/>
      <c r="L95" s="1001"/>
      <c r="M95" s="1001"/>
      <c r="N95" s="1001"/>
      <c r="O95" s="1001"/>
      <c r="P95" s="1001"/>
      <c r="Q95" s="1001"/>
      <c r="R95" s="1005"/>
      <c r="S95" s="997"/>
      <c r="T95" s="997"/>
      <c r="U95" s="997"/>
      <c r="V95" s="997"/>
      <c r="W95" s="997"/>
      <c r="X95" s="997"/>
      <c r="Y95" s="997"/>
    </row>
    <row r="96" spans="1:25" x14ac:dyDescent="0.3">
      <c r="G96" s="997"/>
      <c r="H96" s="997"/>
      <c r="I96" s="997"/>
      <c r="J96" s="997"/>
      <c r="K96" s="1001"/>
      <c r="L96" s="1001"/>
      <c r="M96" s="1001"/>
      <c r="N96" s="1001"/>
      <c r="O96" s="1001"/>
      <c r="P96" s="1001"/>
      <c r="Q96" s="1001"/>
      <c r="R96" s="1005"/>
      <c r="S96" s="997"/>
      <c r="T96" s="997"/>
      <c r="U96" s="997"/>
      <c r="V96" s="997"/>
      <c r="W96" s="997"/>
      <c r="X96" s="997"/>
      <c r="Y96" s="997"/>
    </row>
    <row r="97" spans="1:25" x14ac:dyDescent="0.3">
      <c r="G97" s="997"/>
      <c r="H97" s="997"/>
      <c r="I97" s="997"/>
      <c r="J97" s="1002"/>
      <c r="K97" s="1003"/>
      <c r="L97" s="1003"/>
      <c r="M97" s="1003"/>
      <c r="N97" s="1003"/>
      <c r="O97" s="1003"/>
      <c r="P97" s="1003"/>
      <c r="Q97" s="1003"/>
      <c r="R97" s="1005"/>
      <c r="S97" s="997"/>
      <c r="T97" s="997"/>
      <c r="U97" s="997"/>
      <c r="V97" s="997"/>
      <c r="W97" s="997"/>
      <c r="X97" s="997"/>
      <c r="Y97" s="997"/>
    </row>
    <row r="98" spans="1:25" x14ac:dyDescent="0.3">
      <c r="G98" s="997"/>
      <c r="H98" s="997"/>
      <c r="I98" s="997"/>
      <c r="J98" s="997"/>
      <c r="K98" s="997"/>
      <c r="L98" s="997"/>
      <c r="M98" s="997"/>
      <c r="N98" s="997"/>
      <c r="O98" s="997"/>
      <c r="P98" s="997"/>
      <c r="Q98" s="997"/>
      <c r="R98" s="997"/>
      <c r="S98" s="997"/>
      <c r="T98" s="997"/>
      <c r="U98" s="997"/>
      <c r="V98" s="997"/>
      <c r="W98" s="997"/>
      <c r="X98" s="997"/>
      <c r="Y98" s="997"/>
    </row>
    <row r="99" spans="1:25" x14ac:dyDescent="0.3">
      <c r="G99" s="997"/>
      <c r="H99" s="997"/>
      <c r="I99" s="997"/>
      <c r="J99" s="997"/>
      <c r="K99" s="997"/>
      <c r="L99" s="997"/>
      <c r="M99" s="997"/>
      <c r="N99" s="997"/>
      <c r="O99" s="997"/>
      <c r="P99" s="997"/>
      <c r="Q99" s="997"/>
      <c r="R99" s="997"/>
      <c r="S99" s="997"/>
      <c r="T99" s="997"/>
      <c r="U99" s="997"/>
      <c r="V99" s="997"/>
      <c r="W99" s="997"/>
      <c r="X99" s="997"/>
      <c r="Y99" s="997"/>
    </row>
    <row r="100" spans="1:25" x14ac:dyDescent="0.3">
      <c r="G100" s="997"/>
      <c r="H100" s="997"/>
      <c r="I100" s="997"/>
      <c r="J100" s="997"/>
      <c r="K100" s="997"/>
      <c r="L100" s="997"/>
      <c r="M100" s="997"/>
      <c r="N100" s="997"/>
      <c r="O100" s="997"/>
      <c r="P100" s="997"/>
      <c r="Q100" s="997"/>
      <c r="R100" s="997"/>
      <c r="S100" s="997"/>
      <c r="T100" s="997"/>
      <c r="U100" s="997"/>
      <c r="V100" s="997"/>
      <c r="W100" s="997"/>
      <c r="X100" s="997"/>
      <c r="Y100" s="997"/>
    </row>
    <row r="101" spans="1:25" x14ac:dyDescent="0.3">
      <c r="G101" s="997"/>
      <c r="H101" s="997"/>
      <c r="I101" s="997"/>
      <c r="J101" s="997"/>
      <c r="K101" s="997"/>
      <c r="L101" s="997"/>
      <c r="M101" s="997"/>
      <c r="N101" s="997"/>
      <c r="O101" s="997"/>
      <c r="P101" s="997"/>
      <c r="Q101" s="997"/>
      <c r="R101" s="997"/>
      <c r="S101" s="997"/>
      <c r="T101" s="997"/>
      <c r="U101" s="997"/>
      <c r="V101" s="997"/>
      <c r="W101" s="997"/>
      <c r="X101" s="997"/>
      <c r="Y101" s="997"/>
    </row>
    <row r="102" spans="1:25" x14ac:dyDescent="0.3">
      <c r="A102" s="5"/>
      <c r="G102" s="997"/>
      <c r="H102" s="997"/>
      <c r="I102" s="997"/>
      <c r="J102" s="997"/>
      <c r="K102" s="997"/>
      <c r="L102" s="997"/>
      <c r="M102" s="997"/>
      <c r="N102" s="997"/>
      <c r="O102" s="997"/>
      <c r="P102" s="997"/>
      <c r="Q102" s="997"/>
      <c r="R102" s="997"/>
      <c r="S102" s="997"/>
      <c r="T102" s="997"/>
      <c r="U102" s="997"/>
      <c r="V102" s="997"/>
      <c r="W102" s="997"/>
      <c r="X102" s="997"/>
      <c r="Y102" s="997"/>
    </row>
    <row r="103" spans="1:25" x14ac:dyDescent="0.3">
      <c r="A103" s="14"/>
      <c r="G103" s="997"/>
      <c r="H103" s="997"/>
      <c r="I103" s="997"/>
      <c r="J103" s="997"/>
      <c r="K103" s="997"/>
      <c r="L103" s="997"/>
      <c r="M103" s="997"/>
      <c r="N103" s="997"/>
      <c r="O103" s="997"/>
      <c r="P103" s="997"/>
      <c r="Q103" s="997"/>
      <c r="R103" s="997"/>
      <c r="S103" s="997"/>
      <c r="T103" s="997"/>
      <c r="U103" s="997"/>
      <c r="V103" s="997"/>
      <c r="W103" s="997"/>
      <c r="X103" s="997"/>
      <c r="Y103" s="997"/>
    </row>
    <row r="106" spans="1:25" ht="16.5" customHeight="1" x14ac:dyDescent="0.3"/>
    <row r="107" spans="1:25" ht="48" customHeight="1" x14ac:dyDescent="0.3"/>
  </sheetData>
  <mergeCells count="10">
    <mergeCell ref="U28:AF28"/>
    <mergeCell ref="D50:D52"/>
    <mergeCell ref="A10:A11"/>
    <mergeCell ref="A12:A13"/>
    <mergeCell ref="A14:A15"/>
    <mergeCell ref="A16:A17"/>
    <mergeCell ref="A50:A52"/>
    <mergeCell ref="B50:C50"/>
    <mergeCell ref="B51:C51"/>
    <mergeCell ref="I28:T2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C8D4"/>
  </sheetPr>
  <dimension ref="A2:X27"/>
  <sheetViews>
    <sheetView zoomScale="90" zoomScaleNormal="90" workbookViewId="0">
      <selection activeCell="N41" sqref="N41"/>
    </sheetView>
  </sheetViews>
  <sheetFormatPr defaultColWidth="9.1796875" defaultRowHeight="14" x14ac:dyDescent="0.3"/>
  <cols>
    <col min="1" max="3" width="9.1796875" style="3"/>
    <col min="4" max="4" width="12.453125" style="3" customWidth="1"/>
    <col min="5" max="5" width="14.26953125" style="3" customWidth="1"/>
    <col min="6" max="14" width="9.1796875" style="3"/>
    <col min="15" max="15" width="10.7265625" style="3" customWidth="1"/>
    <col min="16" max="16" width="11.81640625" style="3" customWidth="1"/>
    <col min="17" max="19" width="16.26953125" style="3" bestFit="1" customWidth="1"/>
    <col min="20" max="20" width="12.54296875" style="3" customWidth="1"/>
    <col min="21" max="21" width="10.7265625" style="3" customWidth="1"/>
    <col min="22" max="22" width="13.81640625" style="3" customWidth="1"/>
    <col min="23" max="23" width="16" style="3" customWidth="1"/>
    <col min="24" max="16384" width="9.1796875" style="3"/>
  </cols>
  <sheetData>
    <row r="2" spans="1:24" x14ac:dyDescent="0.3">
      <c r="A2" s="9" t="s">
        <v>2159</v>
      </c>
    </row>
    <row r="3" spans="1:24" x14ac:dyDescent="0.3">
      <c r="O3" s="53"/>
      <c r="P3" s="843">
        <v>2024</v>
      </c>
      <c r="Q3" s="843"/>
      <c r="R3" s="843"/>
      <c r="S3" s="843"/>
      <c r="T3" s="843">
        <v>2025</v>
      </c>
      <c r="U3" s="843"/>
      <c r="V3" s="843"/>
      <c r="W3" s="843"/>
    </row>
    <row r="4" spans="1:24" ht="56" x14ac:dyDescent="0.3">
      <c r="O4" s="54"/>
      <c r="P4" s="15" t="s">
        <v>1753</v>
      </c>
      <c r="Q4" s="15" t="s">
        <v>1754</v>
      </c>
      <c r="R4" s="15" t="s">
        <v>1755</v>
      </c>
      <c r="S4" s="15" t="s">
        <v>1756</v>
      </c>
      <c r="T4" s="15" t="s">
        <v>1967</v>
      </c>
      <c r="U4" s="15" t="s">
        <v>1968</v>
      </c>
      <c r="V4" s="15" t="s">
        <v>1969</v>
      </c>
      <c r="W4" s="15" t="s">
        <v>1970</v>
      </c>
    </row>
    <row r="5" spans="1:24" x14ac:dyDescent="0.3">
      <c r="O5" s="54" t="s">
        <v>82</v>
      </c>
      <c r="P5" s="13">
        <v>8240</v>
      </c>
      <c r="Q5" s="13">
        <v>2015</v>
      </c>
      <c r="R5" s="13">
        <v>6240</v>
      </c>
      <c r="S5" s="13">
        <v>1403</v>
      </c>
      <c r="T5" s="13">
        <v>8184</v>
      </c>
      <c r="U5" s="13">
        <v>2213</v>
      </c>
      <c r="V5" s="13">
        <v>6616</v>
      </c>
      <c r="W5" s="13">
        <v>1744</v>
      </c>
      <c r="X5" s="12"/>
    </row>
    <row r="6" spans="1:24" x14ac:dyDescent="0.3">
      <c r="O6" s="10" t="s">
        <v>83</v>
      </c>
      <c r="P6" s="13">
        <v>8361</v>
      </c>
      <c r="Q6" s="13">
        <v>2023</v>
      </c>
      <c r="R6" s="13">
        <v>6384</v>
      </c>
      <c r="S6" s="13">
        <v>1429</v>
      </c>
      <c r="T6" s="13">
        <v>8287</v>
      </c>
      <c r="U6" s="13">
        <v>2207</v>
      </c>
      <c r="V6" s="13">
        <v>6739</v>
      </c>
      <c r="W6" s="13">
        <v>1753</v>
      </c>
      <c r="X6" s="12"/>
    </row>
    <row r="7" spans="1:24" x14ac:dyDescent="0.3">
      <c r="O7" s="10" t="s">
        <v>84</v>
      </c>
      <c r="P7" s="13">
        <v>8382</v>
      </c>
      <c r="Q7" s="13">
        <v>2044</v>
      </c>
      <c r="R7" s="13">
        <v>6436</v>
      </c>
      <c r="S7" s="13">
        <v>1461</v>
      </c>
      <c r="T7" s="13">
        <v>8297</v>
      </c>
      <c r="U7" s="13">
        <v>2225</v>
      </c>
      <c r="V7" s="13">
        <v>6761</v>
      </c>
      <c r="W7" s="13">
        <v>1776</v>
      </c>
      <c r="X7" s="12"/>
    </row>
    <row r="8" spans="1:24" x14ac:dyDescent="0.3">
      <c r="O8" s="10" t="s">
        <v>85</v>
      </c>
      <c r="P8" s="13">
        <v>8442</v>
      </c>
      <c r="Q8" s="13">
        <v>2088</v>
      </c>
      <c r="R8" s="13">
        <v>6513</v>
      </c>
      <c r="S8" s="13">
        <v>1509</v>
      </c>
      <c r="T8" s="13">
        <v>8397</v>
      </c>
      <c r="U8" s="13">
        <v>2247</v>
      </c>
      <c r="V8" s="13">
        <v>6878</v>
      </c>
      <c r="W8" s="13">
        <v>1801</v>
      </c>
      <c r="X8" s="12"/>
    </row>
    <row r="9" spans="1:24" x14ac:dyDescent="0.3">
      <c r="O9" s="10" t="s">
        <v>86</v>
      </c>
      <c r="P9" s="13">
        <v>8448</v>
      </c>
      <c r="Q9" s="13">
        <v>2112</v>
      </c>
      <c r="R9" s="13">
        <v>6554</v>
      </c>
      <c r="S9" s="13">
        <v>1541</v>
      </c>
      <c r="T9" s="13">
        <v>8368</v>
      </c>
      <c r="U9" s="13">
        <v>2253</v>
      </c>
      <c r="V9" s="13">
        <v>6873</v>
      </c>
      <c r="W9" s="13">
        <v>1816</v>
      </c>
      <c r="X9" s="12"/>
    </row>
    <row r="10" spans="1:24" x14ac:dyDescent="0.3">
      <c r="O10" s="10" t="s">
        <v>87</v>
      </c>
      <c r="P10" s="13">
        <v>8451</v>
      </c>
      <c r="Q10" s="13">
        <v>2158</v>
      </c>
      <c r="R10" s="13">
        <v>6578</v>
      </c>
      <c r="S10" s="13">
        <v>1593</v>
      </c>
      <c r="T10" s="13">
        <v>8368</v>
      </c>
      <c r="U10" s="13">
        <v>2287</v>
      </c>
      <c r="V10" s="13">
        <v>6905</v>
      </c>
      <c r="W10" s="13">
        <v>1855</v>
      </c>
      <c r="X10" s="12"/>
    </row>
    <row r="11" spans="1:24" x14ac:dyDescent="0.3">
      <c r="O11" s="10" t="s">
        <v>88</v>
      </c>
      <c r="P11" s="13">
        <v>8456</v>
      </c>
      <c r="Q11" s="13">
        <v>2177</v>
      </c>
      <c r="R11" s="13">
        <v>6618</v>
      </c>
      <c r="S11" s="13">
        <v>1623</v>
      </c>
      <c r="T11" s="13">
        <v>8378</v>
      </c>
      <c r="U11" s="13">
        <v>2329</v>
      </c>
      <c r="V11" s="13">
        <v>6927</v>
      </c>
      <c r="W11" s="13">
        <v>1907</v>
      </c>
      <c r="X11" s="12"/>
    </row>
    <row r="12" spans="1:24" x14ac:dyDescent="0.3">
      <c r="O12" s="10" t="s">
        <v>89</v>
      </c>
      <c r="P12" s="13">
        <v>8485</v>
      </c>
      <c r="Q12" s="13">
        <v>2211</v>
      </c>
      <c r="R12" s="13">
        <v>6678</v>
      </c>
      <c r="S12" s="13">
        <v>1669</v>
      </c>
      <c r="T12" s="13">
        <v>8380</v>
      </c>
      <c r="U12" s="13">
        <v>2370</v>
      </c>
      <c r="V12" s="13">
        <v>6958</v>
      </c>
      <c r="W12" s="13">
        <v>1949</v>
      </c>
      <c r="X12" s="12"/>
    </row>
    <row r="13" spans="1:24" x14ac:dyDescent="0.3">
      <c r="O13" s="10" t="s">
        <v>90</v>
      </c>
      <c r="P13" s="13">
        <v>8550</v>
      </c>
      <c r="Q13" s="13">
        <v>2246</v>
      </c>
      <c r="R13" s="13">
        <v>6755</v>
      </c>
      <c r="S13" s="13">
        <v>1705</v>
      </c>
      <c r="T13" s="13">
        <v>8423</v>
      </c>
      <c r="U13" s="13">
        <v>2405</v>
      </c>
      <c r="V13" s="13">
        <v>7032</v>
      </c>
      <c r="W13" s="13">
        <v>1982</v>
      </c>
      <c r="X13" s="12"/>
    </row>
    <row r="14" spans="1:24" x14ac:dyDescent="0.3">
      <c r="O14" s="10" t="s">
        <v>91</v>
      </c>
      <c r="P14" s="13">
        <v>8149</v>
      </c>
      <c r="Q14" s="13">
        <v>2144</v>
      </c>
      <c r="R14" s="13">
        <v>6506</v>
      </c>
      <c r="S14" s="13">
        <v>1655</v>
      </c>
      <c r="T14" s="13">
        <v>8148</v>
      </c>
      <c r="U14" s="13">
        <v>2285</v>
      </c>
      <c r="V14" s="13">
        <v>6879</v>
      </c>
      <c r="W14" s="13">
        <v>1908</v>
      </c>
      <c r="X14" s="12"/>
    </row>
    <row r="15" spans="1:24" x14ac:dyDescent="0.3">
      <c r="O15" s="10" t="s">
        <v>92</v>
      </c>
      <c r="P15" s="13">
        <v>8178</v>
      </c>
      <c r="Q15" s="13">
        <v>2166</v>
      </c>
      <c r="R15" s="13">
        <v>6558</v>
      </c>
      <c r="S15" s="13">
        <v>1686</v>
      </c>
      <c r="T15" s="13">
        <v>8205</v>
      </c>
      <c r="U15" s="13">
        <v>2313</v>
      </c>
      <c r="V15" s="13">
        <v>6963</v>
      </c>
      <c r="W15" s="13">
        <v>1939</v>
      </c>
      <c r="X15" s="12"/>
    </row>
    <row r="16" spans="1:24" x14ac:dyDescent="0.3">
      <c r="O16" s="10" t="s">
        <v>93</v>
      </c>
      <c r="P16" s="13">
        <v>8256</v>
      </c>
      <c r="Q16" s="13">
        <v>2193</v>
      </c>
      <c r="R16" s="13">
        <v>6660</v>
      </c>
      <c r="S16" s="13">
        <v>1720</v>
      </c>
      <c r="T16" s="13">
        <v>8269</v>
      </c>
      <c r="U16" s="13">
        <v>2304</v>
      </c>
      <c r="V16" s="13">
        <v>7034</v>
      </c>
      <c r="W16" s="13">
        <v>1942</v>
      </c>
      <c r="X16" s="12"/>
    </row>
    <row r="17" spans="1:24" hidden="1" x14ac:dyDescent="0.3">
      <c r="O17" s="10" t="s">
        <v>94</v>
      </c>
      <c r="P17" s="13">
        <f>AVERAGE(P5:P16)</f>
        <v>8366.5</v>
      </c>
      <c r="Q17" s="13">
        <f t="shared" ref="Q17:W17" si="0">AVERAGE(Q5:Q16)</f>
        <v>2131.4166666666665</v>
      </c>
      <c r="R17" s="13">
        <f>AVERAGE(R5:R16)</f>
        <v>6540</v>
      </c>
      <c r="S17" s="13">
        <f t="shared" si="0"/>
        <v>1582.8333333333333</v>
      </c>
      <c r="T17" s="13">
        <f t="shared" si="0"/>
        <v>8308.6666666666661</v>
      </c>
      <c r="U17" s="13">
        <f t="shared" si="0"/>
        <v>2286.5</v>
      </c>
      <c r="V17" s="13">
        <f t="shared" si="0"/>
        <v>6880.416666666667</v>
      </c>
      <c r="W17" s="13">
        <f t="shared" si="0"/>
        <v>1864.3333333333333</v>
      </c>
      <c r="X17" s="12"/>
    </row>
    <row r="18" spans="1:24" x14ac:dyDescent="0.3">
      <c r="T18" s="12"/>
      <c r="U18" s="12"/>
      <c r="V18" s="12"/>
      <c r="W18" s="12"/>
      <c r="X18" s="12"/>
    </row>
    <row r="19" spans="1:24" x14ac:dyDescent="0.3">
      <c r="A19" s="5" t="s">
        <v>1252</v>
      </c>
      <c r="T19" s="7"/>
      <c r="U19" s="7"/>
      <c r="V19" s="7"/>
      <c r="W19" s="7"/>
    </row>
    <row r="22" spans="1:24" x14ac:dyDescent="0.3">
      <c r="C22" s="262"/>
      <c r="D22" s="263"/>
      <c r="E22" s="263"/>
      <c r="F22" s="264"/>
      <c r="G22" s="264"/>
    </row>
    <row r="23" spans="1:24" ht="14.5" x14ac:dyDescent="0.3">
      <c r="C23" s="265"/>
      <c r="D23" s="266"/>
      <c r="E23" s="266"/>
      <c r="F23" s="266"/>
      <c r="G23" s="267"/>
      <c r="I23" s="268"/>
    </row>
    <row r="24" spans="1:24" ht="14.5" x14ac:dyDescent="0.3">
      <c r="C24" s="265"/>
      <c r="D24" s="266"/>
      <c r="E24" s="266"/>
      <c r="F24" s="266"/>
      <c r="G24" s="267"/>
      <c r="I24" s="268"/>
    </row>
    <row r="25" spans="1:24" ht="14.5" x14ac:dyDescent="0.3">
      <c r="C25" s="265"/>
      <c r="D25" s="266"/>
      <c r="E25" s="266"/>
      <c r="F25" s="266"/>
      <c r="G25" s="267"/>
      <c r="I25" s="268"/>
    </row>
    <row r="26" spans="1:24" ht="14.5" x14ac:dyDescent="0.3">
      <c r="C26" s="265"/>
      <c r="D26" s="266"/>
      <c r="E26" s="266"/>
      <c r="F26" s="266"/>
      <c r="G26" s="267"/>
      <c r="I26" s="268"/>
    </row>
    <row r="27" spans="1:24" x14ac:dyDescent="0.3">
      <c r="C27" s="269"/>
      <c r="D27" s="270"/>
      <c r="E27" s="270"/>
      <c r="F27" s="270"/>
      <c r="G27" s="271"/>
      <c r="I27" s="268"/>
    </row>
  </sheetData>
  <mergeCells count="2">
    <mergeCell ref="P3:S3"/>
    <mergeCell ref="T3:W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2:AB285"/>
  <sheetViews>
    <sheetView zoomScale="90" zoomScaleNormal="90" workbookViewId="0">
      <selection activeCell="F8" sqref="F8"/>
    </sheetView>
  </sheetViews>
  <sheetFormatPr defaultColWidth="9.1796875" defaultRowHeight="14" x14ac:dyDescent="0.3"/>
  <cols>
    <col min="1" max="1" width="51.26953125" style="21" customWidth="1"/>
    <col min="2" max="2" width="13.81640625" style="21" customWidth="1"/>
    <col min="3" max="3" width="12.81640625" style="21" customWidth="1"/>
    <col min="4" max="4" width="9.453125" style="21" bestFit="1" customWidth="1"/>
    <col min="5" max="5" width="47.54296875" style="21" customWidth="1"/>
    <col min="6" max="6" width="26.1796875" style="21" customWidth="1"/>
    <col min="7" max="7" width="14" style="21" customWidth="1"/>
    <col min="8" max="8" width="14.1796875" style="21" customWidth="1"/>
    <col min="9" max="9" width="13.54296875" style="21" customWidth="1"/>
    <col min="10" max="10" width="13.453125" style="21" customWidth="1"/>
    <col min="11" max="11" width="12.26953125" style="21" customWidth="1"/>
    <col min="12" max="12" width="10" style="21" bestFit="1" customWidth="1"/>
    <col min="13" max="13" width="15.453125" style="21" customWidth="1"/>
    <col min="14" max="14" width="16.7265625" style="21" customWidth="1"/>
    <col min="15" max="15" width="11.26953125" style="21" bestFit="1" customWidth="1"/>
    <col min="16" max="16" width="10.453125" style="21" bestFit="1" customWidth="1"/>
    <col min="17" max="16384" width="9.1796875" style="21"/>
  </cols>
  <sheetData>
    <row r="2" spans="1:4" ht="14.5" thickBot="1" x14ac:dyDescent="0.35">
      <c r="A2" s="1027" t="s">
        <v>2278</v>
      </c>
    </row>
    <row r="3" spans="1:4" ht="14.5" thickBot="1" x14ac:dyDescent="0.35">
      <c r="A3" s="1077" t="s">
        <v>1427</v>
      </c>
      <c r="B3" s="774">
        <v>45658</v>
      </c>
      <c r="C3" s="774">
        <v>45901</v>
      </c>
      <c r="D3" s="774" t="s">
        <v>1972</v>
      </c>
    </row>
    <row r="4" spans="1:4" ht="14.5" thickBot="1" x14ac:dyDescent="0.35">
      <c r="A4" s="179" t="s">
        <v>1428</v>
      </c>
      <c r="B4" s="1028"/>
      <c r="C4" s="1028"/>
      <c r="D4" s="1028"/>
    </row>
    <row r="5" spans="1:4" ht="14.5" thickBot="1" x14ac:dyDescent="0.35">
      <c r="A5" s="179" t="s">
        <v>2262</v>
      </c>
      <c r="B5" s="1029">
        <v>86.5</v>
      </c>
      <c r="C5" s="1028">
        <f>B5</f>
        <v>86.5</v>
      </c>
      <c r="D5" s="1028" t="str">
        <f>IF(C5-B5=0,"-",(C5-B5))</f>
        <v>-</v>
      </c>
    </row>
    <row r="6" spans="1:4" ht="14.5" thickBot="1" x14ac:dyDescent="0.35">
      <c r="A6" s="179" t="s">
        <v>2263</v>
      </c>
      <c r="B6" s="1029">
        <v>164.5</v>
      </c>
      <c r="C6" s="1028">
        <f t="shared" ref="C6:C11" si="0">B6</f>
        <v>164.5</v>
      </c>
      <c r="D6" s="1028" t="str">
        <f t="shared" ref="D6:D11" si="1">IF(C6-B6=0,"-",(C6-B6))</f>
        <v>-</v>
      </c>
    </row>
    <row r="7" spans="1:4" ht="14.5" thickBot="1" x14ac:dyDescent="0.35">
      <c r="A7" s="179" t="s">
        <v>2264</v>
      </c>
      <c r="B7" s="1029">
        <v>240.2</v>
      </c>
      <c r="C7" s="1028">
        <f t="shared" si="0"/>
        <v>240.2</v>
      </c>
      <c r="D7" s="1028" t="str">
        <f t="shared" si="1"/>
        <v>-</v>
      </c>
    </row>
    <row r="8" spans="1:4" ht="14.5" thickBot="1" x14ac:dyDescent="0.35">
      <c r="A8" s="179" t="s">
        <v>2265</v>
      </c>
      <c r="B8" s="1029">
        <v>150.30000000000001</v>
      </c>
      <c r="C8" s="1028">
        <f t="shared" si="0"/>
        <v>150.30000000000001</v>
      </c>
      <c r="D8" s="1028" t="str">
        <f t="shared" si="1"/>
        <v>-</v>
      </c>
    </row>
    <row r="9" spans="1:4" ht="14.5" thickBot="1" x14ac:dyDescent="0.35">
      <c r="A9" s="179" t="s">
        <v>2266</v>
      </c>
      <c r="B9" s="1029">
        <v>224.9</v>
      </c>
      <c r="C9" s="1028">
        <f t="shared" si="0"/>
        <v>224.9</v>
      </c>
      <c r="D9" s="1028" t="str">
        <f t="shared" si="1"/>
        <v>-</v>
      </c>
    </row>
    <row r="10" spans="1:4" ht="14.5" thickBot="1" x14ac:dyDescent="0.35">
      <c r="A10" s="179" t="s">
        <v>2267</v>
      </c>
      <c r="B10" s="1029">
        <v>303.2</v>
      </c>
      <c r="C10" s="1028">
        <f t="shared" si="0"/>
        <v>303.2</v>
      </c>
      <c r="D10" s="1028" t="str">
        <f t="shared" si="1"/>
        <v>-</v>
      </c>
    </row>
    <row r="11" spans="1:4" ht="14.5" thickBot="1" x14ac:dyDescent="0.35">
      <c r="A11" s="1030" t="s">
        <v>935</v>
      </c>
      <c r="B11" s="1029">
        <v>88.4</v>
      </c>
      <c r="C11" s="1028">
        <f t="shared" si="0"/>
        <v>88.4</v>
      </c>
      <c r="D11" s="1028" t="str">
        <f t="shared" si="1"/>
        <v>-</v>
      </c>
    </row>
    <row r="12" spans="1:4" ht="14.5" thickBot="1" x14ac:dyDescent="0.35">
      <c r="A12" s="1030" t="s">
        <v>1425</v>
      </c>
      <c r="B12" s="1029"/>
      <c r="C12" s="1028"/>
      <c r="D12" s="1028"/>
    </row>
    <row r="13" spans="1:4" ht="14.5" thickBot="1" x14ac:dyDescent="0.35">
      <c r="A13" s="179" t="s">
        <v>2268</v>
      </c>
      <c r="B13" s="1029">
        <v>0</v>
      </c>
      <c r="C13" s="1028">
        <v>176.8</v>
      </c>
      <c r="D13" s="1028">
        <f t="shared" ref="D13:D22" si="2">IF(C13-B13=0,"-",(C13-B13))</f>
        <v>176.8</v>
      </c>
    </row>
    <row r="14" spans="1:4" ht="14.5" thickBot="1" x14ac:dyDescent="0.35">
      <c r="A14" s="179" t="s">
        <v>2269</v>
      </c>
      <c r="B14" s="1029">
        <v>88.4</v>
      </c>
      <c r="C14" s="1028">
        <v>132.6</v>
      </c>
      <c r="D14" s="1028">
        <f t="shared" si="2"/>
        <v>44.199999999999989</v>
      </c>
    </row>
    <row r="15" spans="1:4" ht="14.5" thickBot="1" x14ac:dyDescent="0.35">
      <c r="A15" s="179" t="s">
        <v>2270</v>
      </c>
      <c r="B15" s="1029">
        <v>88.4</v>
      </c>
      <c r="C15" s="1028">
        <f>B15</f>
        <v>88.4</v>
      </c>
      <c r="D15" s="1028" t="str">
        <f t="shared" si="2"/>
        <v>-</v>
      </c>
    </row>
    <row r="16" spans="1:4" ht="14.5" thickBot="1" x14ac:dyDescent="0.35">
      <c r="A16" s="1031" t="s">
        <v>1426</v>
      </c>
      <c r="B16" s="1029">
        <v>24.2</v>
      </c>
      <c r="C16" s="1028">
        <f t="shared" ref="C16:C22" si="3">B16</f>
        <v>24.2</v>
      </c>
      <c r="D16" s="1028" t="str">
        <f t="shared" si="2"/>
        <v>-</v>
      </c>
    </row>
    <row r="17" spans="1:26" ht="14.5" thickBot="1" x14ac:dyDescent="0.35">
      <c r="A17" s="1031" t="s">
        <v>533</v>
      </c>
      <c r="B17" s="1029"/>
      <c r="C17" s="1028"/>
      <c r="D17" s="1028"/>
    </row>
    <row r="18" spans="1:26" ht="14.5" thickBot="1" x14ac:dyDescent="0.35">
      <c r="A18" s="179" t="s">
        <v>2271</v>
      </c>
      <c r="B18" s="1029">
        <v>97</v>
      </c>
      <c r="C18" s="1028">
        <f t="shared" si="3"/>
        <v>97</v>
      </c>
      <c r="D18" s="1028" t="str">
        <f t="shared" si="2"/>
        <v>-</v>
      </c>
    </row>
    <row r="19" spans="1:26" ht="14.5" thickBot="1" x14ac:dyDescent="0.35">
      <c r="A19" s="179" t="s">
        <v>2272</v>
      </c>
      <c r="B19" s="1029">
        <v>164.7</v>
      </c>
      <c r="C19" s="1028">
        <f t="shared" si="3"/>
        <v>164.7</v>
      </c>
      <c r="D19" s="1028" t="str">
        <f t="shared" si="2"/>
        <v>-</v>
      </c>
    </row>
    <row r="20" spans="1:26" ht="14.5" thickBot="1" x14ac:dyDescent="0.35">
      <c r="A20" s="179" t="s">
        <v>2273</v>
      </c>
      <c r="B20" s="1029">
        <v>209</v>
      </c>
      <c r="C20" s="1028">
        <f t="shared" si="3"/>
        <v>209</v>
      </c>
      <c r="D20" s="1028" t="str">
        <f t="shared" si="2"/>
        <v>-</v>
      </c>
    </row>
    <row r="21" spans="1:26" ht="14.5" thickBot="1" x14ac:dyDescent="0.35">
      <c r="A21" s="179" t="s">
        <v>2274</v>
      </c>
      <c r="B21" s="1029">
        <v>253.3</v>
      </c>
      <c r="C21" s="1028">
        <f t="shared" si="3"/>
        <v>253.3</v>
      </c>
      <c r="D21" s="1028" t="str">
        <f t="shared" si="2"/>
        <v>-</v>
      </c>
    </row>
    <row r="22" spans="1:26" ht="14.5" thickBot="1" x14ac:dyDescent="0.35">
      <c r="A22" s="179" t="s">
        <v>2275</v>
      </c>
      <c r="B22" s="1029">
        <v>297.39999999999998</v>
      </c>
      <c r="C22" s="1028">
        <f t="shared" si="3"/>
        <v>297.39999999999998</v>
      </c>
      <c r="D22" s="1028" t="str">
        <f t="shared" si="2"/>
        <v>-</v>
      </c>
    </row>
    <row r="23" spans="1:26" x14ac:dyDescent="0.3">
      <c r="A23" s="215" t="s">
        <v>161</v>
      </c>
    </row>
    <row r="25" spans="1:26" ht="14.5" thickBot="1" x14ac:dyDescent="0.35">
      <c r="A25" s="166" t="s">
        <v>2160</v>
      </c>
    </row>
    <row r="26" spans="1:26" ht="14.5" thickBot="1" x14ac:dyDescent="0.35">
      <c r="A26" s="1078"/>
      <c r="B26" s="1079">
        <v>2024</v>
      </c>
      <c r="C26" s="1079">
        <v>2025</v>
      </c>
    </row>
    <row r="27" spans="1:26" ht="14.5" thickBot="1" x14ac:dyDescent="0.35">
      <c r="A27" s="181" t="s">
        <v>1631</v>
      </c>
      <c r="B27" s="180">
        <v>61902</v>
      </c>
      <c r="C27" s="180">
        <v>58088</v>
      </c>
    </row>
    <row r="28" spans="1:26" ht="14.5" thickBot="1" x14ac:dyDescent="0.35">
      <c r="A28" s="1032" t="s">
        <v>110</v>
      </c>
      <c r="B28" s="180">
        <v>31356</v>
      </c>
      <c r="C28" s="180">
        <v>29440</v>
      </c>
    </row>
    <row r="29" spans="1:26" ht="14.5" thickBot="1" x14ac:dyDescent="0.35">
      <c r="A29" s="181" t="s">
        <v>111</v>
      </c>
      <c r="B29" s="180">
        <v>131316</v>
      </c>
      <c r="C29" s="180">
        <v>122188</v>
      </c>
    </row>
    <row r="30" spans="1:26" ht="14.5" thickBot="1" x14ac:dyDescent="0.35">
      <c r="A30" s="1032" t="s">
        <v>1632</v>
      </c>
      <c r="B30" s="180">
        <v>41300</v>
      </c>
      <c r="C30" s="180">
        <v>38512</v>
      </c>
    </row>
    <row r="31" spans="1:26" ht="14.5" thickBot="1" x14ac:dyDescent="0.35">
      <c r="A31" s="181" t="s">
        <v>834</v>
      </c>
      <c r="B31" s="180">
        <v>143828460</v>
      </c>
      <c r="C31" s="180">
        <v>143828460</v>
      </c>
      <c r="T31" s="23"/>
      <c r="U31" s="23"/>
      <c r="V31" s="23"/>
      <c r="W31" s="23"/>
      <c r="X31" s="23"/>
      <c r="Y31" s="23"/>
      <c r="Z31" s="23"/>
    </row>
    <row r="32" spans="1:26" ht="14.5" thickBot="1" x14ac:dyDescent="0.35">
      <c r="A32" s="181" t="s">
        <v>1633</v>
      </c>
      <c r="B32" s="177">
        <v>193.08</v>
      </c>
      <c r="C32" s="177">
        <v>197.09</v>
      </c>
      <c r="T32" s="23"/>
      <c r="U32" s="23"/>
      <c r="V32" s="23"/>
    </row>
    <row r="33" spans="1:27" x14ac:dyDescent="0.3">
      <c r="A33" s="28" t="s">
        <v>1978</v>
      </c>
      <c r="T33" s="23"/>
      <c r="U33" s="23"/>
      <c r="V33" s="23"/>
    </row>
    <row r="35" spans="1:27" x14ac:dyDescent="0.3">
      <c r="A35" s="17" t="s">
        <v>2161</v>
      </c>
    </row>
    <row r="36" spans="1:27" ht="42" x14ac:dyDescent="0.3">
      <c r="F36" s="66" t="s">
        <v>17</v>
      </c>
      <c r="G36" s="66" t="s">
        <v>1757</v>
      </c>
      <c r="H36" s="66" t="s">
        <v>1758</v>
      </c>
      <c r="I36" s="66" t="s">
        <v>1973</v>
      </c>
      <c r="J36" s="66" t="s">
        <v>1974</v>
      </c>
    </row>
    <row r="37" spans="1:27" x14ac:dyDescent="0.3">
      <c r="E37" s="578"/>
      <c r="F37" s="26" t="s">
        <v>82</v>
      </c>
      <c r="G37" s="88">
        <v>57071</v>
      </c>
      <c r="H37" s="88">
        <v>63996</v>
      </c>
      <c r="I37" s="88">
        <v>54012</v>
      </c>
      <c r="J37" s="88">
        <v>59016</v>
      </c>
      <c r="K37" s="578"/>
      <c r="L37" s="578"/>
      <c r="M37" s="578"/>
      <c r="N37" s="578"/>
      <c r="O37" s="578"/>
    </row>
    <row r="38" spans="1:27" x14ac:dyDescent="0.3">
      <c r="F38" s="26" t="s">
        <v>83</v>
      </c>
      <c r="G38" s="88">
        <v>57496</v>
      </c>
      <c r="H38" s="88">
        <v>64024</v>
      </c>
      <c r="I38" s="88">
        <v>54469</v>
      </c>
      <c r="J38" s="88">
        <v>59164</v>
      </c>
    </row>
    <row r="39" spans="1:27" x14ac:dyDescent="0.3">
      <c r="F39" s="26" t="s">
        <v>84</v>
      </c>
      <c r="G39" s="88">
        <v>57894</v>
      </c>
      <c r="H39" s="88">
        <v>64577</v>
      </c>
      <c r="I39" s="88">
        <v>54802</v>
      </c>
      <c r="J39" s="88">
        <v>59502</v>
      </c>
    </row>
    <row r="40" spans="1:27" x14ac:dyDescent="0.3">
      <c r="F40" s="26" t="s">
        <v>85</v>
      </c>
      <c r="G40" s="88">
        <v>57481</v>
      </c>
      <c r="H40" s="88">
        <v>64015</v>
      </c>
      <c r="I40" s="88">
        <v>54721</v>
      </c>
      <c r="J40" s="88">
        <v>59329</v>
      </c>
    </row>
    <row r="41" spans="1:27" x14ac:dyDescent="0.3">
      <c r="F41" s="26" t="s">
        <v>86</v>
      </c>
      <c r="G41" s="88">
        <v>56946</v>
      </c>
      <c r="H41" s="88">
        <v>63204</v>
      </c>
      <c r="I41" s="88">
        <v>54177</v>
      </c>
      <c r="J41" s="88">
        <v>58433</v>
      </c>
    </row>
    <row r="42" spans="1:27" x14ac:dyDescent="0.3">
      <c r="F42" s="26" t="s">
        <v>87</v>
      </c>
      <c r="G42" s="88">
        <v>56120</v>
      </c>
      <c r="H42" s="88">
        <v>62269</v>
      </c>
      <c r="I42" s="88">
        <v>53750</v>
      </c>
      <c r="J42" s="88">
        <v>58013</v>
      </c>
    </row>
    <row r="43" spans="1:27" x14ac:dyDescent="0.3">
      <c r="F43" s="26" t="s">
        <v>88</v>
      </c>
      <c r="G43" s="88">
        <v>55385</v>
      </c>
      <c r="H43" s="88">
        <v>61440</v>
      </c>
      <c r="I43" s="88">
        <v>53466</v>
      </c>
      <c r="J43" s="88">
        <v>57696</v>
      </c>
    </row>
    <row r="44" spans="1:27" x14ac:dyDescent="0.3">
      <c r="F44" s="26" t="s">
        <v>89</v>
      </c>
      <c r="G44" s="88">
        <v>54832</v>
      </c>
      <c r="H44" s="88">
        <v>60717</v>
      </c>
      <c r="I44" s="88">
        <v>53065</v>
      </c>
      <c r="J44" s="88">
        <v>57228</v>
      </c>
      <c r="V44" s="23"/>
      <c r="W44" s="23"/>
      <c r="X44" s="23"/>
      <c r="Y44" s="23"/>
      <c r="Z44" s="23"/>
      <c r="AA44" s="23"/>
    </row>
    <row r="45" spans="1:27" x14ac:dyDescent="0.3">
      <c r="F45" s="26" t="s">
        <v>90</v>
      </c>
      <c r="G45" s="88">
        <v>54304</v>
      </c>
      <c r="H45" s="88">
        <v>60194</v>
      </c>
      <c r="I45" s="88">
        <v>52889</v>
      </c>
      <c r="J45" s="88">
        <v>57040</v>
      </c>
    </row>
    <row r="46" spans="1:27" x14ac:dyDescent="0.3">
      <c r="F46" s="26" t="s">
        <v>91</v>
      </c>
      <c r="G46" s="88">
        <v>54113</v>
      </c>
      <c r="H46" s="88">
        <v>59700</v>
      </c>
      <c r="I46" s="88">
        <v>52734</v>
      </c>
      <c r="J46" s="88">
        <v>56832</v>
      </c>
    </row>
    <row r="47" spans="1:27" x14ac:dyDescent="0.3">
      <c r="F47" s="26" t="s">
        <v>92</v>
      </c>
      <c r="G47" s="88">
        <v>53747</v>
      </c>
      <c r="H47" s="88">
        <v>59186</v>
      </c>
      <c r="I47" s="88">
        <v>53111</v>
      </c>
      <c r="J47" s="88">
        <v>57130</v>
      </c>
    </row>
    <row r="48" spans="1:27" x14ac:dyDescent="0.3">
      <c r="F48" s="26" t="s">
        <v>93</v>
      </c>
      <c r="G48" s="88">
        <v>54094</v>
      </c>
      <c r="H48" s="88">
        <v>59502</v>
      </c>
      <c r="I48" s="88">
        <v>53795</v>
      </c>
      <c r="J48" s="88">
        <v>57677</v>
      </c>
    </row>
    <row r="49" spans="1:22" x14ac:dyDescent="0.3">
      <c r="F49" s="17" t="s">
        <v>94</v>
      </c>
      <c r="G49" s="641">
        <f>AVERAGE(G37:G48)</f>
        <v>55790.25</v>
      </c>
      <c r="H49" s="641">
        <f t="shared" ref="H49:J49" si="4">AVERAGE(H37:H48)</f>
        <v>61902</v>
      </c>
      <c r="I49" s="641">
        <f t="shared" si="4"/>
        <v>53749.25</v>
      </c>
      <c r="J49" s="641">
        <f t="shared" si="4"/>
        <v>58088.333333333336</v>
      </c>
    </row>
    <row r="50" spans="1:22" x14ac:dyDescent="0.3">
      <c r="F50" s="17"/>
      <c r="G50" s="641"/>
      <c r="H50" s="641"/>
    </row>
    <row r="51" spans="1:22" x14ac:dyDescent="0.3">
      <c r="A51" s="28" t="s">
        <v>1252</v>
      </c>
    </row>
    <row r="52" spans="1:22" x14ac:dyDescent="0.3">
      <c r="A52" s="28"/>
    </row>
    <row r="53" spans="1:22" ht="14.5" thickBot="1" x14ac:dyDescent="0.35">
      <c r="A53" s="17" t="s">
        <v>1975</v>
      </c>
    </row>
    <row r="54" spans="1:22" ht="14.5" thickBot="1" x14ac:dyDescent="0.35">
      <c r="A54" s="1080"/>
      <c r="B54" s="801" t="s">
        <v>1635</v>
      </c>
      <c r="C54" s="801" t="s">
        <v>1636</v>
      </c>
      <c r="D54" s="800" t="s">
        <v>1637</v>
      </c>
      <c r="E54" s="800" t="s">
        <v>1638</v>
      </c>
      <c r="F54" s="800" t="s">
        <v>1639</v>
      </c>
      <c r="G54" s="800" t="s">
        <v>1640</v>
      </c>
      <c r="H54" s="800" t="s">
        <v>1641</v>
      </c>
      <c r="I54" s="800" t="s">
        <v>1642</v>
      </c>
      <c r="J54" s="800" t="s">
        <v>1643</v>
      </c>
      <c r="K54" s="800" t="s">
        <v>1644</v>
      </c>
      <c r="L54" s="800" t="s">
        <v>1645</v>
      </c>
      <c r="M54" s="800" t="s">
        <v>1646</v>
      </c>
    </row>
    <row r="55" spans="1:22" ht="14.5" thickBot="1" x14ac:dyDescent="0.35">
      <c r="A55" s="1033" t="s">
        <v>1253</v>
      </c>
      <c r="B55" s="278">
        <v>59016</v>
      </c>
      <c r="C55" s="278">
        <v>59164</v>
      </c>
      <c r="D55" s="278">
        <v>59502</v>
      </c>
      <c r="E55" s="278">
        <v>59329</v>
      </c>
      <c r="F55" s="278">
        <v>58433</v>
      </c>
      <c r="G55" s="278">
        <v>58013</v>
      </c>
      <c r="H55" s="278">
        <v>57696</v>
      </c>
      <c r="I55" s="278">
        <v>57228</v>
      </c>
      <c r="J55" s="278">
        <v>57040</v>
      </c>
      <c r="K55" s="278">
        <v>56832</v>
      </c>
      <c r="L55" s="278">
        <v>57130</v>
      </c>
      <c r="M55" s="278">
        <v>57677</v>
      </c>
    </row>
    <row r="56" spans="1:22" ht="14.5" thickBot="1" x14ac:dyDescent="0.35">
      <c r="A56" s="1033" t="s">
        <v>1634</v>
      </c>
      <c r="B56" s="278">
        <v>5004</v>
      </c>
      <c r="C56" s="278">
        <v>4695</v>
      </c>
      <c r="D56" s="278">
        <v>4700</v>
      </c>
      <c r="E56" s="278">
        <v>4608</v>
      </c>
      <c r="F56" s="278">
        <v>4256</v>
      </c>
      <c r="G56" s="278">
        <v>4263</v>
      </c>
      <c r="H56" s="278">
        <v>4230</v>
      </c>
      <c r="I56" s="278">
        <v>4163</v>
      </c>
      <c r="J56" s="278">
        <v>4151</v>
      </c>
      <c r="K56" s="278">
        <v>4098</v>
      </c>
      <c r="L56" s="278">
        <v>4019</v>
      </c>
      <c r="M56" s="278">
        <v>3882</v>
      </c>
    </row>
    <row r="57" spans="1:22" ht="14.5" thickBot="1" x14ac:dyDescent="0.35">
      <c r="A57" s="1033" t="s">
        <v>1254</v>
      </c>
      <c r="B57" s="1034">
        <f>B56/B55</f>
        <v>8.4790565270435131E-2</v>
      </c>
      <c r="C57" s="1034">
        <f t="shared" ref="C57:M57" si="5">C56/C55</f>
        <v>7.9355689270502336E-2</v>
      </c>
      <c r="D57" s="1034">
        <f t="shared" si="5"/>
        <v>7.8988941548183256E-2</v>
      </c>
      <c r="E57" s="1034">
        <f t="shared" si="5"/>
        <v>7.7668593773702568E-2</v>
      </c>
      <c r="F57" s="1034">
        <f t="shared" si="5"/>
        <v>7.2835555251313466E-2</v>
      </c>
      <c r="G57" s="1034">
        <f t="shared" si="5"/>
        <v>7.3483529553720714E-2</v>
      </c>
      <c r="H57" s="1034">
        <f t="shared" si="5"/>
        <v>7.3315307820299505E-2</v>
      </c>
      <c r="I57" s="1034">
        <f t="shared" si="5"/>
        <v>7.274411127420144E-2</v>
      </c>
      <c r="J57" s="1034">
        <f t="shared" si="5"/>
        <v>7.2773492286115002E-2</v>
      </c>
      <c r="K57" s="1034">
        <f t="shared" si="5"/>
        <v>7.2107263513513514E-2</v>
      </c>
      <c r="L57" s="1034">
        <f t="shared" si="5"/>
        <v>7.034832837388412E-2</v>
      </c>
      <c r="M57" s="1034">
        <f t="shared" si="5"/>
        <v>6.7305858487785419E-2</v>
      </c>
    </row>
    <row r="58" spans="1:22" ht="14.5" x14ac:dyDescent="0.35">
      <c r="A58" s="215" t="s">
        <v>161</v>
      </c>
      <c r="B58" s="1035"/>
      <c r="C58" s="1035"/>
      <c r="D58" s="1035"/>
      <c r="E58" s="1035"/>
      <c r="F58" s="1035"/>
      <c r="G58" s="1035"/>
      <c r="H58" s="1035"/>
      <c r="I58" s="1035"/>
      <c r="J58" s="1035"/>
      <c r="K58" s="1035"/>
      <c r="L58" s="1035"/>
      <c r="M58" s="1035"/>
    </row>
    <row r="60" spans="1:22" x14ac:dyDescent="0.3">
      <c r="A60" s="17" t="s">
        <v>2162</v>
      </c>
      <c r="N60" s="1036"/>
      <c r="O60" s="1036"/>
      <c r="P60" s="1036"/>
      <c r="Q60" s="1036"/>
      <c r="R60" s="578"/>
      <c r="S60" s="578"/>
      <c r="T60" s="1036"/>
      <c r="U60" s="1036"/>
      <c r="V60" s="1036"/>
    </row>
    <row r="61" spans="1:22" ht="42" x14ac:dyDescent="0.3">
      <c r="F61" s="66" t="s">
        <v>17</v>
      </c>
      <c r="G61" s="1037" t="s">
        <v>112</v>
      </c>
      <c r="H61" s="1037" t="s">
        <v>113</v>
      </c>
      <c r="I61" s="1037" t="s">
        <v>114</v>
      </c>
      <c r="J61" s="1037" t="s">
        <v>115</v>
      </c>
      <c r="K61" s="1037" t="s">
        <v>116</v>
      </c>
      <c r="L61" s="1037" t="s">
        <v>117</v>
      </c>
      <c r="M61" s="1037" t="s">
        <v>108</v>
      </c>
      <c r="O61" s="23"/>
      <c r="P61" s="23"/>
      <c r="Q61" s="23"/>
      <c r="T61" s="23"/>
      <c r="U61" s="23"/>
      <c r="V61" s="23"/>
    </row>
    <row r="62" spans="1:22" x14ac:dyDescent="0.3">
      <c r="F62" s="26" t="s">
        <v>82</v>
      </c>
      <c r="G62" s="91">
        <v>34235</v>
      </c>
      <c r="H62" s="91">
        <v>7677</v>
      </c>
      <c r="I62" s="91">
        <v>243</v>
      </c>
      <c r="J62" s="91">
        <v>4638</v>
      </c>
      <c r="K62" s="91">
        <v>10200</v>
      </c>
      <c r="L62" s="91">
        <v>2023</v>
      </c>
      <c r="M62" s="91">
        <f>SUM(G62:L62)</f>
        <v>59016</v>
      </c>
      <c r="N62" s="23"/>
      <c r="O62" s="23"/>
      <c r="P62" s="23"/>
      <c r="Q62" s="23"/>
      <c r="S62" s="23"/>
      <c r="T62" s="23"/>
      <c r="U62" s="23"/>
      <c r="V62" s="23"/>
    </row>
    <row r="63" spans="1:22" x14ac:dyDescent="0.3">
      <c r="F63" s="26" t="s">
        <v>83</v>
      </c>
      <c r="G63" s="91">
        <v>34337</v>
      </c>
      <c r="H63" s="91">
        <v>7636</v>
      </c>
      <c r="I63" s="91">
        <v>243</v>
      </c>
      <c r="J63" s="91">
        <v>4657</v>
      </c>
      <c r="K63" s="91">
        <v>10271</v>
      </c>
      <c r="L63" s="91">
        <v>2020</v>
      </c>
      <c r="M63" s="91">
        <f t="shared" ref="M63:M73" si="6">SUM(G63:L63)</f>
        <v>59164</v>
      </c>
      <c r="N63" s="23"/>
      <c r="O63" s="23"/>
      <c r="P63" s="23"/>
      <c r="Q63" s="23"/>
      <c r="S63" s="23"/>
      <c r="T63" s="23"/>
      <c r="U63" s="23"/>
      <c r="V63" s="23"/>
    </row>
    <row r="64" spans="1:22" x14ac:dyDescent="0.3">
      <c r="F64" s="26" t="s">
        <v>84</v>
      </c>
      <c r="G64" s="91">
        <v>34586</v>
      </c>
      <c r="H64" s="91">
        <v>7652</v>
      </c>
      <c r="I64" s="91">
        <v>248</v>
      </c>
      <c r="J64" s="91">
        <v>4666</v>
      </c>
      <c r="K64" s="91">
        <v>10333</v>
      </c>
      <c r="L64" s="91">
        <v>2017</v>
      </c>
      <c r="M64" s="91">
        <f t="shared" si="6"/>
        <v>59502</v>
      </c>
      <c r="N64" s="23"/>
      <c r="O64" s="23"/>
      <c r="P64" s="23"/>
      <c r="Q64" s="23"/>
      <c r="S64" s="23"/>
      <c r="T64" s="23"/>
      <c r="U64" s="23"/>
      <c r="V64" s="23"/>
    </row>
    <row r="65" spans="1:22" ht="14.5" x14ac:dyDescent="0.35">
      <c r="D65" s="1038"/>
      <c r="F65" s="26" t="s">
        <v>85</v>
      </c>
      <c r="G65" s="91">
        <v>34517</v>
      </c>
      <c r="H65" s="91">
        <v>7621</v>
      </c>
      <c r="I65" s="91">
        <v>250</v>
      </c>
      <c r="J65" s="91">
        <v>4626</v>
      </c>
      <c r="K65" s="91">
        <v>10308</v>
      </c>
      <c r="L65" s="91">
        <v>2007</v>
      </c>
      <c r="M65" s="91">
        <f t="shared" si="6"/>
        <v>59329</v>
      </c>
      <c r="N65" s="23"/>
      <c r="O65" s="23"/>
      <c r="P65" s="23"/>
      <c r="Q65" s="23"/>
      <c r="S65" s="23"/>
      <c r="T65" s="23"/>
      <c r="U65" s="23"/>
      <c r="V65" s="23"/>
    </row>
    <row r="66" spans="1:22" ht="14.5" x14ac:dyDescent="0.35">
      <c r="D66" s="1038"/>
      <c r="F66" s="26" t="s">
        <v>86</v>
      </c>
      <c r="G66" s="91">
        <v>34080</v>
      </c>
      <c r="H66" s="91">
        <v>7492</v>
      </c>
      <c r="I66" s="91">
        <v>255</v>
      </c>
      <c r="J66" s="91">
        <v>4568</v>
      </c>
      <c r="K66" s="91">
        <v>10090</v>
      </c>
      <c r="L66" s="91">
        <v>1948</v>
      </c>
      <c r="M66" s="91">
        <f t="shared" si="6"/>
        <v>58433</v>
      </c>
      <c r="N66" s="23"/>
      <c r="O66" s="23"/>
      <c r="P66" s="23"/>
      <c r="Q66" s="23"/>
      <c r="S66" s="23"/>
      <c r="T66" s="23"/>
      <c r="U66" s="23"/>
      <c r="V66" s="23"/>
    </row>
    <row r="67" spans="1:22" ht="14.5" x14ac:dyDescent="0.35">
      <c r="D67" s="1038"/>
      <c r="F67" s="26" t="s">
        <v>87</v>
      </c>
      <c r="G67" s="91">
        <v>33864</v>
      </c>
      <c r="H67" s="91">
        <v>7438</v>
      </c>
      <c r="I67" s="91">
        <v>257</v>
      </c>
      <c r="J67" s="91">
        <v>4542</v>
      </c>
      <c r="K67" s="91">
        <v>9985</v>
      </c>
      <c r="L67" s="91">
        <v>1927</v>
      </c>
      <c r="M67" s="91">
        <f t="shared" si="6"/>
        <v>58013</v>
      </c>
      <c r="N67" s="23"/>
      <c r="O67" s="23"/>
      <c r="P67" s="23"/>
      <c r="Q67" s="23"/>
      <c r="S67" s="23"/>
      <c r="T67" s="23"/>
      <c r="U67" s="23"/>
      <c r="V67" s="23"/>
    </row>
    <row r="68" spans="1:22" ht="14.5" x14ac:dyDescent="0.35">
      <c r="D68" s="1038"/>
      <c r="F68" s="26" t="s">
        <v>88</v>
      </c>
      <c r="G68" s="91">
        <v>33709</v>
      </c>
      <c r="H68" s="91">
        <v>7365</v>
      </c>
      <c r="I68" s="91">
        <v>270</v>
      </c>
      <c r="J68" s="91">
        <v>4502</v>
      </c>
      <c r="K68" s="91">
        <v>9965</v>
      </c>
      <c r="L68" s="91">
        <v>1885</v>
      </c>
      <c r="M68" s="91">
        <f t="shared" si="6"/>
        <v>57696</v>
      </c>
      <c r="N68" s="23"/>
      <c r="O68" s="23"/>
      <c r="P68" s="23"/>
      <c r="Q68" s="23"/>
      <c r="S68" s="23"/>
      <c r="T68" s="23"/>
      <c r="U68" s="23"/>
      <c r="V68" s="23"/>
    </row>
    <row r="69" spans="1:22" ht="14.5" x14ac:dyDescent="0.35">
      <c r="D69" s="1038"/>
      <c r="F69" s="26" t="s">
        <v>89</v>
      </c>
      <c r="G69" s="91">
        <v>33427</v>
      </c>
      <c r="H69" s="91">
        <v>7313</v>
      </c>
      <c r="I69" s="91">
        <v>264</v>
      </c>
      <c r="J69" s="91">
        <v>4473</v>
      </c>
      <c r="K69" s="91">
        <v>9864</v>
      </c>
      <c r="L69" s="91">
        <v>1887</v>
      </c>
      <c r="M69" s="91">
        <f t="shared" si="6"/>
        <v>57228</v>
      </c>
      <c r="N69" s="23"/>
      <c r="O69" s="23"/>
      <c r="P69" s="23"/>
      <c r="Q69" s="23"/>
      <c r="S69" s="23"/>
      <c r="T69" s="23"/>
      <c r="U69" s="23"/>
      <c r="V69" s="23"/>
    </row>
    <row r="70" spans="1:22" ht="14.5" x14ac:dyDescent="0.35">
      <c r="D70" s="1038"/>
      <c r="F70" s="26" t="s">
        <v>90</v>
      </c>
      <c r="G70" s="91">
        <v>33338</v>
      </c>
      <c r="H70" s="91">
        <v>7300</v>
      </c>
      <c r="I70" s="91">
        <v>257</v>
      </c>
      <c r="J70" s="91">
        <v>4458</v>
      </c>
      <c r="K70" s="91">
        <v>9846</v>
      </c>
      <c r="L70" s="91">
        <v>1841</v>
      </c>
      <c r="M70" s="91">
        <f t="shared" si="6"/>
        <v>57040</v>
      </c>
      <c r="N70" s="23"/>
      <c r="O70" s="23"/>
      <c r="P70" s="23"/>
      <c r="Q70" s="23"/>
      <c r="R70" s="23"/>
      <c r="S70" s="23"/>
      <c r="T70" s="23"/>
      <c r="U70" s="23"/>
      <c r="V70" s="23"/>
    </row>
    <row r="71" spans="1:22" x14ac:dyDescent="0.3">
      <c r="F71" s="26" t="s">
        <v>91</v>
      </c>
      <c r="G71" s="91">
        <v>33126</v>
      </c>
      <c r="H71" s="91">
        <v>7227</v>
      </c>
      <c r="I71" s="91">
        <v>253</v>
      </c>
      <c r="J71" s="91">
        <v>4446</v>
      </c>
      <c r="K71" s="91">
        <v>9881</v>
      </c>
      <c r="L71" s="91">
        <v>1899</v>
      </c>
      <c r="M71" s="91">
        <f t="shared" si="6"/>
        <v>56832</v>
      </c>
      <c r="N71" s="23"/>
      <c r="O71" s="23"/>
      <c r="P71" s="23"/>
      <c r="Q71" s="23"/>
      <c r="R71" s="23"/>
      <c r="S71" s="23"/>
      <c r="T71" s="23"/>
      <c r="U71" s="23"/>
      <c r="V71" s="23"/>
    </row>
    <row r="72" spans="1:22" x14ac:dyDescent="0.3">
      <c r="F72" s="26" t="s">
        <v>92</v>
      </c>
      <c r="G72" s="91">
        <v>33349</v>
      </c>
      <c r="H72" s="91">
        <v>7217</v>
      </c>
      <c r="I72" s="91">
        <v>256</v>
      </c>
      <c r="J72" s="91">
        <v>4460</v>
      </c>
      <c r="K72" s="91">
        <v>9925</v>
      </c>
      <c r="L72" s="91">
        <v>1923</v>
      </c>
      <c r="M72" s="91">
        <f t="shared" si="6"/>
        <v>57130</v>
      </c>
      <c r="N72" s="23"/>
      <c r="O72" s="23"/>
      <c r="P72" s="23"/>
      <c r="Q72" s="23"/>
      <c r="R72" s="23"/>
      <c r="S72" s="23"/>
      <c r="T72" s="23"/>
      <c r="U72" s="23"/>
    </row>
    <row r="73" spans="1:22" x14ac:dyDescent="0.3">
      <c r="F73" s="26" t="s">
        <v>93</v>
      </c>
      <c r="G73" s="91">
        <v>33669</v>
      </c>
      <c r="H73" s="91">
        <v>7238</v>
      </c>
      <c r="I73" s="91">
        <v>255</v>
      </c>
      <c r="J73" s="91">
        <v>4499</v>
      </c>
      <c r="K73" s="91">
        <v>10091</v>
      </c>
      <c r="L73" s="91">
        <v>1925</v>
      </c>
      <c r="M73" s="91">
        <f t="shared" si="6"/>
        <v>57677</v>
      </c>
      <c r="N73" s="23"/>
      <c r="S73" s="23"/>
    </row>
    <row r="74" spans="1:22" x14ac:dyDescent="0.3">
      <c r="F74" s="26" t="s">
        <v>1976</v>
      </c>
      <c r="G74" s="170">
        <f>AVERAGE(G62:G73)</f>
        <v>33853.083333333336</v>
      </c>
      <c r="H74" s="170">
        <f t="shared" ref="H74:M74" si="7">AVERAGE(H62:H73)</f>
        <v>7431.333333333333</v>
      </c>
      <c r="I74" s="170">
        <f t="shared" si="7"/>
        <v>254.25</v>
      </c>
      <c r="J74" s="170">
        <f t="shared" si="7"/>
        <v>4544.583333333333</v>
      </c>
      <c r="K74" s="170">
        <f t="shared" si="7"/>
        <v>10063.25</v>
      </c>
      <c r="L74" s="170">
        <f t="shared" si="7"/>
        <v>1941.8333333333333</v>
      </c>
      <c r="M74" s="170">
        <f t="shared" si="7"/>
        <v>58088.333333333336</v>
      </c>
      <c r="N74" s="23"/>
      <c r="O74" s="23"/>
      <c r="P74" s="23"/>
      <c r="Q74" s="23"/>
      <c r="R74" s="23"/>
      <c r="S74" s="23"/>
    </row>
    <row r="75" spans="1:22" x14ac:dyDescent="0.3">
      <c r="F75" s="26" t="s">
        <v>1977</v>
      </c>
      <c r="G75" s="1039">
        <f>G74/$M$74</f>
        <v>0.58278627377844094</v>
      </c>
      <c r="H75" s="1039">
        <f t="shared" ref="H75:M75" si="8">H74/$M$74</f>
        <v>0.12793159842768198</v>
      </c>
      <c r="I75" s="1039">
        <f t="shared" si="8"/>
        <v>4.3769546380512435E-3</v>
      </c>
      <c r="J75" s="1039">
        <f t="shared" si="8"/>
        <v>7.8235732935471827E-2</v>
      </c>
      <c r="K75" s="1039">
        <f t="shared" si="8"/>
        <v>0.17324046710469687</v>
      </c>
      <c r="L75" s="1039">
        <f t="shared" si="8"/>
        <v>3.3428973115657186E-2</v>
      </c>
      <c r="M75" s="1039">
        <f t="shared" si="8"/>
        <v>1</v>
      </c>
      <c r="O75" s="23"/>
      <c r="P75" s="23"/>
      <c r="Q75" s="23"/>
      <c r="R75" s="23"/>
      <c r="S75" s="23"/>
      <c r="T75" s="23"/>
      <c r="U75" s="23"/>
    </row>
    <row r="76" spans="1:22" x14ac:dyDescent="0.3">
      <c r="A76" s="28" t="s">
        <v>1252</v>
      </c>
      <c r="F76" s="26" t="s">
        <v>1976</v>
      </c>
      <c r="G76" s="1040">
        <f>G74/$M$74*100</f>
        <v>58.278627377844096</v>
      </c>
      <c r="H76" s="1040">
        <f t="shared" ref="H76:M76" si="9">H74/$M$74*100</f>
        <v>12.793159842768198</v>
      </c>
      <c r="I76" s="1040">
        <f t="shared" si="9"/>
        <v>0.43769546380512436</v>
      </c>
      <c r="J76" s="1040">
        <f t="shared" si="9"/>
        <v>7.8235732935471827</v>
      </c>
      <c r="K76" s="1040">
        <f t="shared" si="9"/>
        <v>17.324046710469688</v>
      </c>
      <c r="L76" s="1040">
        <f t="shared" si="9"/>
        <v>3.3428973115657188</v>
      </c>
      <c r="M76" s="1040">
        <f t="shared" si="9"/>
        <v>100</v>
      </c>
      <c r="O76" s="23"/>
      <c r="P76" s="23"/>
      <c r="Q76" s="23"/>
      <c r="R76" s="23"/>
      <c r="S76" s="23"/>
      <c r="T76" s="23"/>
      <c r="U76" s="23"/>
    </row>
    <row r="77" spans="1:22" x14ac:dyDescent="0.3">
      <c r="O77" s="23"/>
      <c r="P77" s="23"/>
      <c r="Q77" s="23"/>
      <c r="R77" s="23"/>
      <c r="S77" s="23"/>
      <c r="T77" s="23"/>
      <c r="U77" s="23"/>
    </row>
    <row r="78" spans="1:22" x14ac:dyDescent="0.3">
      <c r="O78" s="241"/>
    </row>
    <row r="79" spans="1:22" x14ac:dyDescent="0.3">
      <c r="A79" s="17" t="s">
        <v>2163</v>
      </c>
      <c r="O79" s="241"/>
    </row>
    <row r="80" spans="1:22" x14ac:dyDescent="0.3">
      <c r="O80" s="241"/>
    </row>
    <row r="81" spans="1:17" x14ac:dyDescent="0.3">
      <c r="F81" s="20" t="s">
        <v>17</v>
      </c>
      <c r="G81" s="1041">
        <v>2024</v>
      </c>
      <c r="H81" s="1041"/>
      <c r="I81" s="1041"/>
      <c r="J81" s="1041">
        <v>2025</v>
      </c>
      <c r="K81" s="1041"/>
      <c r="L81" s="1041"/>
      <c r="O81" s="241"/>
    </row>
    <row r="82" spans="1:17" ht="42" x14ac:dyDescent="0.3">
      <c r="F82" s="85" t="s">
        <v>144</v>
      </c>
      <c r="G82" s="66" t="s">
        <v>118</v>
      </c>
      <c r="H82" s="66" t="s">
        <v>119</v>
      </c>
      <c r="I82" s="66" t="s">
        <v>120</v>
      </c>
      <c r="J82" s="66" t="s">
        <v>118</v>
      </c>
      <c r="K82" s="66" t="s">
        <v>119</v>
      </c>
      <c r="L82" s="66" t="s">
        <v>120</v>
      </c>
    </row>
    <row r="83" spans="1:17" x14ac:dyDescent="0.3">
      <c r="F83" s="26" t="s">
        <v>121</v>
      </c>
      <c r="G83" s="205">
        <v>736385</v>
      </c>
      <c r="H83" s="205">
        <v>1936</v>
      </c>
      <c r="I83" s="525">
        <f t="shared" ref="I83:I90" si="10">H83/G83</f>
        <v>2.6290595272853196E-3</v>
      </c>
      <c r="J83" s="205">
        <v>739635</v>
      </c>
      <c r="K83" s="205">
        <v>1802</v>
      </c>
      <c r="L83" s="525">
        <f t="shared" ref="L83:L90" si="11">K83/J83</f>
        <v>2.4363368418206278E-3</v>
      </c>
    </row>
    <row r="84" spans="1:17" x14ac:dyDescent="0.3">
      <c r="F84" s="26" t="s">
        <v>122</v>
      </c>
      <c r="G84" s="205">
        <v>565900</v>
      </c>
      <c r="H84" s="205">
        <v>3339</v>
      </c>
      <c r="I84" s="525">
        <f t="shared" si="10"/>
        <v>5.9003357483654352E-3</v>
      </c>
      <c r="J84" s="205">
        <v>565462</v>
      </c>
      <c r="K84" s="205">
        <v>3114</v>
      </c>
      <c r="L84" s="525">
        <f t="shared" si="11"/>
        <v>5.5070013546445204E-3</v>
      </c>
      <c r="O84" s="1042"/>
      <c r="P84" s="1042"/>
      <c r="Q84" s="172"/>
    </row>
    <row r="85" spans="1:17" x14ac:dyDescent="0.3">
      <c r="F85" s="26" t="s">
        <v>123</v>
      </c>
      <c r="G85" s="205">
        <v>565572</v>
      </c>
      <c r="H85" s="205">
        <v>2678</v>
      </c>
      <c r="I85" s="525">
        <f t="shared" si="10"/>
        <v>4.735029315454089E-3</v>
      </c>
      <c r="J85" s="205">
        <v>562536</v>
      </c>
      <c r="K85" s="205">
        <v>2647</v>
      </c>
      <c r="L85" s="525">
        <f t="shared" si="11"/>
        <v>4.7054766272736324E-3</v>
      </c>
      <c r="O85" s="1042"/>
      <c r="P85" s="1042"/>
      <c r="Q85" s="172"/>
    </row>
    <row r="86" spans="1:17" x14ac:dyDescent="0.3">
      <c r="F86" s="26" t="s">
        <v>124</v>
      </c>
      <c r="G86" s="205">
        <v>665600</v>
      </c>
      <c r="H86" s="205">
        <v>8111</v>
      </c>
      <c r="I86" s="525">
        <f t="shared" si="10"/>
        <v>1.2185997596153846E-2</v>
      </c>
      <c r="J86" s="205">
        <v>661995</v>
      </c>
      <c r="K86" s="205">
        <v>8305</v>
      </c>
      <c r="L86" s="525">
        <f t="shared" si="11"/>
        <v>1.2545411974410683E-2</v>
      </c>
      <c r="O86" s="1042"/>
      <c r="P86" s="1042"/>
      <c r="Q86" s="172"/>
    </row>
    <row r="87" spans="1:17" x14ac:dyDescent="0.3">
      <c r="F87" s="26" t="s">
        <v>125</v>
      </c>
      <c r="G87" s="205">
        <v>686063</v>
      </c>
      <c r="H87" s="205">
        <v>4722</v>
      </c>
      <c r="I87" s="525">
        <f t="shared" si="10"/>
        <v>6.8827498349276961E-3</v>
      </c>
      <c r="J87" s="205">
        <v>684190</v>
      </c>
      <c r="K87" s="205">
        <v>4523</v>
      </c>
      <c r="L87" s="525">
        <f t="shared" si="11"/>
        <v>6.6107367836419706E-3</v>
      </c>
      <c r="O87" s="1042"/>
      <c r="P87" s="1042"/>
      <c r="Q87" s="172"/>
    </row>
    <row r="88" spans="1:17" x14ac:dyDescent="0.3">
      <c r="F88" s="26" t="s">
        <v>126</v>
      </c>
      <c r="G88" s="205">
        <v>611124</v>
      </c>
      <c r="H88" s="205">
        <v>25050</v>
      </c>
      <c r="I88" s="525">
        <f t="shared" si="10"/>
        <v>4.0990044573605354E-2</v>
      </c>
      <c r="J88" s="205">
        <v>607581</v>
      </c>
      <c r="K88" s="205">
        <v>24796</v>
      </c>
      <c r="L88" s="525">
        <f t="shared" si="11"/>
        <v>4.0811019436091646E-2</v>
      </c>
      <c r="O88" s="1042"/>
      <c r="P88" s="1042"/>
      <c r="Q88" s="172"/>
    </row>
    <row r="89" spans="1:17" x14ac:dyDescent="0.3">
      <c r="F89" s="26" t="s">
        <v>127</v>
      </c>
      <c r="G89" s="205">
        <v>810008</v>
      </c>
      <c r="H89" s="205">
        <v>35946</v>
      </c>
      <c r="I89" s="525">
        <f t="shared" si="10"/>
        <v>4.4377339483066831E-2</v>
      </c>
      <c r="J89" s="205">
        <v>810075</v>
      </c>
      <c r="K89" s="205">
        <v>35885</v>
      </c>
      <c r="L89" s="525">
        <f t="shared" si="11"/>
        <v>4.4298367435114033E-2</v>
      </c>
      <c r="O89" s="1042"/>
      <c r="P89" s="1042"/>
      <c r="Q89" s="172"/>
    </row>
    <row r="90" spans="1:17" x14ac:dyDescent="0.3">
      <c r="F90" s="26" t="s">
        <v>128</v>
      </c>
      <c r="G90" s="205">
        <v>778799</v>
      </c>
      <c r="H90" s="205">
        <v>34320</v>
      </c>
      <c r="I90" s="525">
        <f t="shared" si="10"/>
        <v>4.4067853194469944E-2</v>
      </c>
      <c r="J90" s="205">
        <v>777933</v>
      </c>
      <c r="K90" s="205">
        <v>33824</v>
      </c>
      <c r="L90" s="525">
        <f t="shared" si="11"/>
        <v>4.3479322769441588E-2</v>
      </c>
      <c r="O90" s="1042"/>
      <c r="P90" s="1042"/>
      <c r="Q90" s="172"/>
    </row>
    <row r="92" spans="1:17" x14ac:dyDescent="0.3">
      <c r="N92" s="1043"/>
      <c r="O92" s="1044"/>
      <c r="P92" s="1045"/>
    </row>
    <row r="93" spans="1:17" x14ac:dyDescent="0.3">
      <c r="J93" s="1046"/>
      <c r="N93" s="1047"/>
      <c r="O93" s="1048"/>
    </row>
    <row r="94" spans="1:17" x14ac:dyDescent="0.3">
      <c r="J94" s="1046"/>
      <c r="N94" s="1047"/>
      <c r="O94" s="1048"/>
    </row>
    <row r="95" spans="1:17" x14ac:dyDescent="0.3">
      <c r="A95" s="28" t="s">
        <v>1979</v>
      </c>
      <c r="J95" s="1049"/>
      <c r="N95" s="185"/>
      <c r="O95" s="1042"/>
    </row>
    <row r="96" spans="1:17" x14ac:dyDescent="0.3">
      <c r="J96" s="1049"/>
      <c r="N96" s="185"/>
      <c r="O96" s="1042"/>
    </row>
    <row r="97" spans="1:15" x14ac:dyDescent="0.3">
      <c r="J97" s="1049"/>
      <c r="N97" s="185"/>
      <c r="O97" s="1042"/>
    </row>
    <row r="98" spans="1:15" x14ac:dyDescent="0.3">
      <c r="A98" s="17" t="s">
        <v>2164</v>
      </c>
      <c r="F98" s="20" t="s">
        <v>547</v>
      </c>
      <c r="G98" s="20" t="s">
        <v>130</v>
      </c>
      <c r="H98" s="85" t="s">
        <v>131</v>
      </c>
      <c r="J98" s="1049"/>
      <c r="N98" s="185"/>
      <c r="O98" s="1042"/>
    </row>
    <row r="99" spans="1:15" x14ac:dyDescent="0.3">
      <c r="A99" s="21" t="s">
        <v>129</v>
      </c>
      <c r="F99" s="26" t="s">
        <v>534</v>
      </c>
      <c r="G99" s="88">
        <v>1765.9166666666667</v>
      </c>
      <c r="H99" s="170">
        <v>1732.3333333333333</v>
      </c>
      <c r="I99" s="23"/>
      <c r="J99" s="19"/>
      <c r="K99" s="1049"/>
      <c r="N99" s="185"/>
      <c r="O99" s="1042"/>
    </row>
    <row r="100" spans="1:15" x14ac:dyDescent="0.3">
      <c r="F100" s="1050" t="s">
        <v>535</v>
      </c>
      <c r="G100" s="88">
        <v>6061.916666666667</v>
      </c>
      <c r="H100" s="170">
        <v>5931.333333333333</v>
      </c>
      <c r="I100" s="23"/>
      <c r="J100" s="19"/>
      <c r="K100" s="1049"/>
      <c r="N100" s="185"/>
      <c r="O100" s="1042"/>
    </row>
    <row r="101" spans="1:15" x14ac:dyDescent="0.3">
      <c r="F101" s="1050" t="s">
        <v>546</v>
      </c>
      <c r="G101" s="170">
        <v>7631.833333333333</v>
      </c>
      <c r="H101" s="170">
        <v>7381.916666666667</v>
      </c>
      <c r="I101" s="19"/>
      <c r="J101" s="19"/>
      <c r="K101" s="1049"/>
      <c r="O101" s="172"/>
    </row>
    <row r="102" spans="1:15" x14ac:dyDescent="0.3">
      <c r="F102" s="1050" t="s">
        <v>536</v>
      </c>
      <c r="G102" s="170">
        <v>7308.083333333333</v>
      </c>
      <c r="H102" s="88">
        <v>6307.416666666667</v>
      </c>
      <c r="I102" s="19"/>
      <c r="J102" s="23"/>
    </row>
    <row r="103" spans="1:15" x14ac:dyDescent="0.3">
      <c r="F103" s="1050" t="s">
        <v>537</v>
      </c>
      <c r="G103" s="170">
        <v>2733</v>
      </c>
      <c r="H103" s="88">
        <v>2488.4166666666665</v>
      </c>
      <c r="I103" s="19"/>
      <c r="J103" s="23"/>
    </row>
    <row r="104" spans="1:15" x14ac:dyDescent="0.3">
      <c r="F104" s="1050" t="s">
        <v>538</v>
      </c>
      <c r="G104" s="170">
        <v>2449.8333333333335</v>
      </c>
      <c r="H104" s="88">
        <v>3243.25</v>
      </c>
      <c r="I104" s="19"/>
      <c r="J104" s="23"/>
    </row>
    <row r="105" spans="1:15" x14ac:dyDescent="0.3">
      <c r="F105" s="1050" t="s">
        <v>539</v>
      </c>
      <c r="G105" s="170">
        <v>3330.5833333333335</v>
      </c>
      <c r="H105" s="88">
        <v>4079.8333333333335</v>
      </c>
      <c r="I105" s="19"/>
      <c r="J105" s="23"/>
    </row>
    <row r="106" spans="1:15" x14ac:dyDescent="0.3">
      <c r="F106" s="1050" t="s">
        <v>540</v>
      </c>
      <c r="G106" s="170">
        <v>4174.666666666667</v>
      </c>
      <c r="H106" s="88">
        <v>4533.833333333333</v>
      </c>
      <c r="I106" s="19"/>
      <c r="J106" s="23"/>
    </row>
    <row r="107" spans="1:15" x14ac:dyDescent="0.3">
      <c r="F107" s="1050" t="s">
        <v>541</v>
      </c>
      <c r="G107" s="170">
        <v>4810.5</v>
      </c>
      <c r="H107" s="88">
        <v>4807.75</v>
      </c>
      <c r="I107" s="19"/>
      <c r="J107" s="23"/>
    </row>
    <row r="108" spans="1:15" x14ac:dyDescent="0.3">
      <c r="F108" s="1050" t="s">
        <v>542</v>
      </c>
      <c r="G108" s="170">
        <v>5211.666666666667</v>
      </c>
      <c r="H108" s="88">
        <v>4846</v>
      </c>
      <c r="I108" s="19"/>
      <c r="J108" s="23"/>
    </row>
    <row r="109" spans="1:15" x14ac:dyDescent="0.3">
      <c r="F109" s="1050" t="s">
        <v>543</v>
      </c>
      <c r="G109" s="170">
        <v>5301.75</v>
      </c>
      <c r="H109" s="88">
        <v>4499.25</v>
      </c>
      <c r="I109" s="19"/>
      <c r="J109" s="23"/>
    </row>
    <row r="110" spans="1:15" x14ac:dyDescent="0.3">
      <c r="F110" s="1050" t="s">
        <v>544</v>
      </c>
      <c r="G110" s="170">
        <v>5146.583333333333</v>
      </c>
      <c r="H110" s="88">
        <v>3999.1666666666665</v>
      </c>
      <c r="I110" s="19"/>
      <c r="J110" s="23"/>
    </row>
    <row r="111" spans="1:15" x14ac:dyDescent="0.3">
      <c r="F111" s="1050" t="s">
        <v>545</v>
      </c>
      <c r="G111" s="170">
        <v>5897.333333333333</v>
      </c>
      <c r="H111" s="88">
        <v>6513.916666666667</v>
      </c>
      <c r="I111" s="19"/>
      <c r="J111" s="23"/>
    </row>
    <row r="112" spans="1:15" x14ac:dyDescent="0.3">
      <c r="F112" s="26" t="s">
        <v>108</v>
      </c>
      <c r="G112" s="88">
        <f>SUM(G99:G111)</f>
        <v>61823.666666666664</v>
      </c>
      <c r="H112" s="88">
        <f>SUM(H99:H111)</f>
        <v>60364.416666666664</v>
      </c>
      <c r="I112" s="23"/>
      <c r="J112" s="23"/>
    </row>
    <row r="114" spans="1:6" x14ac:dyDescent="0.3">
      <c r="A114" s="28" t="s">
        <v>1252</v>
      </c>
    </row>
    <row r="115" spans="1:6" x14ac:dyDescent="0.3">
      <c r="A115" s="1006"/>
      <c r="B115" s="496"/>
      <c r="C115" s="496"/>
      <c r="D115" s="496"/>
    </row>
    <row r="116" spans="1:6" x14ac:dyDescent="0.3">
      <c r="A116" s="1006"/>
      <c r="B116" s="496"/>
      <c r="C116" s="496"/>
      <c r="D116" s="496"/>
    </row>
    <row r="117" spans="1:6" x14ac:dyDescent="0.3">
      <c r="A117" s="1007" t="s">
        <v>2165</v>
      </c>
      <c r="B117" s="1007"/>
      <c r="C117" s="1007"/>
      <c r="D117" s="1007"/>
    </row>
    <row r="118" spans="1:6" x14ac:dyDescent="0.3">
      <c r="A118" s="496"/>
      <c r="B118" s="496"/>
      <c r="C118" s="496"/>
      <c r="D118" s="496"/>
    </row>
    <row r="119" spans="1:6" x14ac:dyDescent="0.3">
      <c r="E119" s="1051"/>
      <c r="F119" s="26">
        <v>2025</v>
      </c>
    </row>
    <row r="120" spans="1:6" x14ac:dyDescent="0.3">
      <c r="E120" s="1052" t="s">
        <v>1980</v>
      </c>
      <c r="F120" s="205">
        <v>722</v>
      </c>
    </row>
    <row r="121" spans="1:6" x14ac:dyDescent="0.3">
      <c r="E121" s="1053" t="s">
        <v>1981</v>
      </c>
      <c r="F121" s="205">
        <v>477</v>
      </c>
    </row>
    <row r="122" spans="1:6" ht="28" x14ac:dyDescent="0.3">
      <c r="E122" s="1052" t="s">
        <v>1982</v>
      </c>
      <c r="F122" s="205">
        <v>12878</v>
      </c>
    </row>
    <row r="123" spans="1:6" x14ac:dyDescent="0.3">
      <c r="E123" s="26" t="s">
        <v>108</v>
      </c>
      <c r="F123" s="1054">
        <f>SUM(F120:F122)</f>
        <v>14077</v>
      </c>
    </row>
    <row r="127" spans="1:6" ht="35.5" customHeight="1" x14ac:dyDescent="0.3"/>
    <row r="130" spans="1:6" x14ac:dyDescent="0.3">
      <c r="A130" s="28" t="s">
        <v>1991</v>
      </c>
    </row>
    <row r="132" spans="1:6" x14ac:dyDescent="0.3">
      <c r="A132" s="1055" t="s">
        <v>2166</v>
      </c>
      <c r="B132" s="1055"/>
      <c r="C132" s="1055"/>
      <c r="D132" s="1055"/>
      <c r="E132" s="26" t="s">
        <v>133</v>
      </c>
      <c r="F132" s="26" t="s">
        <v>2276</v>
      </c>
    </row>
    <row r="133" spans="1:6" x14ac:dyDescent="0.3">
      <c r="E133" s="25" t="s">
        <v>1983</v>
      </c>
      <c r="F133" s="25">
        <v>25742</v>
      </c>
    </row>
    <row r="134" spans="1:6" x14ac:dyDescent="0.3">
      <c r="E134" s="25" t="s">
        <v>1984</v>
      </c>
      <c r="F134" s="25">
        <v>25832</v>
      </c>
    </row>
    <row r="135" spans="1:6" x14ac:dyDescent="0.3">
      <c r="E135" s="25" t="s">
        <v>1985</v>
      </c>
      <c r="F135" s="25">
        <v>25921</v>
      </c>
    </row>
    <row r="136" spans="1:6" x14ac:dyDescent="0.3">
      <c r="E136" s="25" t="s">
        <v>1986</v>
      </c>
      <c r="F136" s="25">
        <v>25920</v>
      </c>
    </row>
    <row r="137" spans="1:6" x14ac:dyDescent="0.3">
      <c r="E137" s="25" t="s">
        <v>1987</v>
      </c>
      <c r="F137" s="25">
        <v>25356</v>
      </c>
    </row>
    <row r="138" spans="1:6" x14ac:dyDescent="0.3">
      <c r="E138" s="25" t="s">
        <v>1988</v>
      </c>
      <c r="F138" s="25">
        <v>25052</v>
      </c>
    </row>
    <row r="139" spans="1:6" x14ac:dyDescent="0.3">
      <c r="E139" s="25" t="s">
        <v>1989</v>
      </c>
      <c r="F139" s="25">
        <v>24809</v>
      </c>
    </row>
    <row r="140" spans="1:6" x14ac:dyDescent="0.3">
      <c r="E140" s="25" t="s">
        <v>1990</v>
      </c>
      <c r="F140" s="25">
        <v>24575</v>
      </c>
    </row>
    <row r="141" spans="1:6" x14ac:dyDescent="0.3">
      <c r="E141" s="25" t="s">
        <v>1992</v>
      </c>
      <c r="F141" s="25">
        <v>24419</v>
      </c>
    </row>
    <row r="142" spans="1:6" x14ac:dyDescent="0.3">
      <c r="E142" s="25" t="s">
        <v>1993</v>
      </c>
      <c r="F142" s="25">
        <v>32958</v>
      </c>
    </row>
    <row r="143" spans="1:6" x14ac:dyDescent="0.3">
      <c r="E143" s="25" t="s">
        <v>1994</v>
      </c>
      <c r="F143" s="25">
        <v>33330</v>
      </c>
    </row>
    <row r="144" spans="1:6" x14ac:dyDescent="0.3">
      <c r="A144" s="28" t="s">
        <v>1991</v>
      </c>
      <c r="E144" s="25" t="s">
        <v>1995</v>
      </c>
      <c r="F144" s="25">
        <v>33454</v>
      </c>
    </row>
    <row r="145" spans="1:18" x14ac:dyDescent="0.3">
      <c r="A145" s="28"/>
    </row>
    <row r="147" spans="1:18" x14ac:dyDescent="0.3">
      <c r="A147" s="166" t="s">
        <v>2167</v>
      </c>
      <c r="F147" s="17"/>
    </row>
    <row r="148" spans="1:18" ht="42" customHeight="1" x14ac:dyDescent="0.3">
      <c r="E148" s="26" t="s">
        <v>2277</v>
      </c>
      <c r="F148" s="20"/>
      <c r="G148" s="1024"/>
      <c r="H148" s="1024"/>
      <c r="I148" s="1024"/>
      <c r="J148" s="1012"/>
    </row>
    <row r="149" spans="1:18" x14ac:dyDescent="0.3">
      <c r="E149" s="365" t="s">
        <v>1759</v>
      </c>
      <c r="F149" s="205">
        <v>14847.333333333334</v>
      </c>
      <c r="G149" s="1016"/>
      <c r="H149" s="1016"/>
      <c r="I149" s="1016"/>
      <c r="J149" s="1012"/>
    </row>
    <row r="150" spans="1:18" x14ac:dyDescent="0.3">
      <c r="E150" s="365" t="s">
        <v>1760</v>
      </c>
      <c r="F150" s="205">
        <v>4409</v>
      </c>
      <c r="G150" s="1016"/>
      <c r="H150" s="1016"/>
      <c r="I150" s="1016"/>
      <c r="J150" s="1012"/>
    </row>
    <row r="151" spans="1:18" x14ac:dyDescent="0.3">
      <c r="E151" s="365" t="s">
        <v>1761</v>
      </c>
      <c r="F151" s="205">
        <v>2169.4166666666665</v>
      </c>
      <c r="G151" s="1016"/>
      <c r="H151" s="1016"/>
      <c r="I151" s="1016"/>
      <c r="J151" s="1012"/>
    </row>
    <row r="152" spans="1:18" x14ac:dyDescent="0.3">
      <c r="E152" s="365" t="s">
        <v>1762</v>
      </c>
      <c r="F152" s="205">
        <v>1672.9166666666667</v>
      </c>
      <c r="G152" s="1016"/>
      <c r="H152" s="1016"/>
      <c r="I152" s="1016"/>
      <c r="J152" s="1012"/>
    </row>
    <row r="153" spans="1:18" x14ac:dyDescent="0.3">
      <c r="E153" s="365" t="s">
        <v>1763</v>
      </c>
      <c r="F153" s="205">
        <v>2052.166666666667</v>
      </c>
      <c r="G153" s="1016"/>
      <c r="H153" s="1016"/>
      <c r="I153" s="1016"/>
      <c r="J153" s="1012"/>
    </row>
    <row r="154" spans="1:18" x14ac:dyDescent="0.3">
      <c r="E154" s="25" t="s">
        <v>12</v>
      </c>
      <c r="F154" s="205">
        <f>SUM(F149:F153)</f>
        <v>25150.833333333339</v>
      </c>
      <c r="G154" s="1016"/>
      <c r="H154" s="1016"/>
      <c r="I154" s="1016"/>
      <c r="J154" s="1012"/>
      <c r="R154" s="1057"/>
    </row>
    <row r="155" spans="1:18" x14ac:dyDescent="0.3">
      <c r="F155" s="684"/>
      <c r="G155" s="1016"/>
      <c r="H155" s="1016"/>
      <c r="I155" s="1016"/>
      <c r="J155" s="1012"/>
      <c r="R155" s="1057"/>
    </row>
    <row r="156" spans="1:18" x14ac:dyDescent="0.3">
      <c r="F156" s="684"/>
      <c r="G156" s="1016"/>
      <c r="H156" s="1016"/>
      <c r="I156" s="1016"/>
      <c r="J156" s="1012"/>
      <c r="R156" s="1057"/>
    </row>
    <row r="157" spans="1:18" x14ac:dyDescent="0.3">
      <c r="F157" s="684"/>
      <c r="G157" s="1016"/>
      <c r="H157" s="1016"/>
      <c r="I157" s="1016"/>
      <c r="J157" s="1012"/>
      <c r="R157" s="23"/>
    </row>
    <row r="158" spans="1:18" x14ac:dyDescent="0.3">
      <c r="F158" s="684"/>
      <c r="G158" s="1016"/>
      <c r="H158" s="1016"/>
      <c r="I158" s="1016"/>
      <c r="J158" s="1012"/>
      <c r="R158" s="23"/>
    </row>
    <row r="159" spans="1:18" x14ac:dyDescent="0.3">
      <c r="F159" s="684"/>
      <c r="G159" s="1016"/>
      <c r="H159" s="1016"/>
      <c r="I159" s="1016"/>
      <c r="J159" s="1012"/>
      <c r="R159" s="23"/>
    </row>
    <row r="160" spans="1:18" x14ac:dyDescent="0.3">
      <c r="F160" s="684"/>
      <c r="G160" s="1016"/>
      <c r="H160" s="1016"/>
      <c r="I160" s="1016"/>
      <c r="J160" s="1012"/>
      <c r="R160" s="23"/>
    </row>
    <row r="161" spans="1:26" x14ac:dyDescent="0.3">
      <c r="A161" s="28" t="s">
        <v>1252</v>
      </c>
      <c r="F161" s="1025"/>
      <c r="G161" s="1026"/>
      <c r="H161" s="1026"/>
      <c r="I161" s="1026"/>
      <c r="J161" s="1012"/>
      <c r="R161" s="23"/>
    </row>
    <row r="162" spans="1:26" x14ac:dyDescent="0.3">
      <c r="R162" s="23"/>
    </row>
    <row r="163" spans="1:26" x14ac:dyDescent="0.3">
      <c r="A163" s="22" t="s">
        <v>2157</v>
      </c>
      <c r="I163" s="23"/>
      <c r="R163" s="245"/>
      <c r="S163" s="1057"/>
    </row>
    <row r="164" spans="1:26" x14ac:dyDescent="0.3">
      <c r="I164" s="23"/>
      <c r="R164" s="245"/>
      <c r="S164" s="1057"/>
    </row>
    <row r="165" spans="1:26" x14ac:dyDescent="0.3">
      <c r="E165" s="682" t="s">
        <v>133</v>
      </c>
      <c r="F165" s="681">
        <v>2024</v>
      </c>
      <c r="G165" s="681">
        <v>2025</v>
      </c>
      <c r="J165" s="1012"/>
      <c r="K165" s="1012"/>
      <c r="L165" s="245"/>
      <c r="M165" s="17"/>
      <c r="N165" s="17"/>
      <c r="O165" s="17"/>
      <c r="P165" s="17"/>
      <c r="Q165" s="17"/>
      <c r="R165" s="17"/>
    </row>
    <row r="166" spans="1:26" x14ac:dyDescent="0.3">
      <c r="E166" s="680" t="s">
        <v>82</v>
      </c>
      <c r="F166" s="683">
        <v>494234</v>
      </c>
      <c r="G166" s="683">
        <v>512802</v>
      </c>
      <c r="J166" s="578"/>
      <c r="L166" s="17"/>
    </row>
    <row r="167" spans="1:26" x14ac:dyDescent="0.3">
      <c r="E167" s="680" t="s">
        <v>83</v>
      </c>
      <c r="F167" s="683">
        <v>497393</v>
      </c>
      <c r="G167" s="683">
        <v>514189</v>
      </c>
      <c r="L167" s="245"/>
      <c r="M167" s="578"/>
    </row>
    <row r="168" spans="1:26" s="578" customFormat="1" x14ac:dyDescent="0.3">
      <c r="E168" s="680" t="s">
        <v>84</v>
      </c>
      <c r="F168" s="683">
        <v>498353</v>
      </c>
      <c r="G168" s="683">
        <v>514853</v>
      </c>
      <c r="L168" s="17"/>
      <c r="M168" s="21"/>
      <c r="O168" s="21"/>
      <c r="P168" s="21"/>
      <c r="Q168" s="21"/>
      <c r="R168" s="21"/>
      <c r="S168" s="21"/>
      <c r="T168" s="21"/>
      <c r="U168" s="21"/>
      <c r="V168" s="21"/>
      <c r="W168" s="21"/>
      <c r="X168" s="21"/>
      <c r="Y168" s="21"/>
      <c r="Z168" s="21"/>
    </row>
    <row r="169" spans="1:26" x14ac:dyDescent="0.3">
      <c r="E169" s="680" t="s">
        <v>85</v>
      </c>
      <c r="F169" s="683">
        <v>499083</v>
      </c>
      <c r="G169" s="683">
        <v>515109</v>
      </c>
      <c r="L169" s="245"/>
    </row>
    <row r="170" spans="1:26" x14ac:dyDescent="0.3">
      <c r="E170" s="680" t="s">
        <v>86</v>
      </c>
      <c r="F170" s="683">
        <v>499312</v>
      </c>
      <c r="G170" s="683">
        <v>515235</v>
      </c>
      <c r="L170" s="17"/>
    </row>
    <row r="171" spans="1:26" x14ac:dyDescent="0.3">
      <c r="E171" s="680" t="s">
        <v>87</v>
      </c>
      <c r="F171" s="683">
        <v>499412</v>
      </c>
      <c r="G171" s="683">
        <v>515291</v>
      </c>
      <c r="I171" s="1012"/>
      <c r="J171" s="1012"/>
      <c r="K171" s="1012"/>
      <c r="L171" s="1017"/>
      <c r="M171" s="1012"/>
      <c r="N171" s="1012"/>
      <c r="O171" s="1012"/>
    </row>
    <row r="172" spans="1:26" x14ac:dyDescent="0.3">
      <c r="E172" s="680" t="s">
        <v>88</v>
      </c>
      <c r="F172" s="683">
        <v>65140</v>
      </c>
      <c r="G172" s="683">
        <v>65628</v>
      </c>
      <c r="I172" s="1018"/>
      <c r="J172" s="1018"/>
      <c r="K172" s="1018"/>
      <c r="L172" s="1018"/>
      <c r="M172" s="1018"/>
      <c r="N172" s="1058"/>
      <c r="O172" s="1012"/>
    </row>
    <row r="173" spans="1:26" x14ac:dyDescent="0.3">
      <c r="E173" s="680" t="s">
        <v>89</v>
      </c>
      <c r="F173" s="683">
        <v>65116</v>
      </c>
      <c r="G173" s="683">
        <v>65599</v>
      </c>
      <c r="I173" s="1013"/>
      <c r="J173" s="1014"/>
      <c r="K173" s="1014"/>
      <c r="L173" s="1014"/>
      <c r="M173" s="1014"/>
      <c r="N173" s="1014"/>
      <c r="O173" s="1012"/>
    </row>
    <row r="174" spans="1:26" x14ac:dyDescent="0.3">
      <c r="E174" s="680" t="s">
        <v>90</v>
      </c>
      <c r="F174" s="683">
        <v>512022</v>
      </c>
      <c r="G174" s="683">
        <v>522740</v>
      </c>
      <c r="H174" s="23"/>
      <c r="I174" s="1018"/>
      <c r="J174" s="685"/>
      <c r="K174" s="685"/>
      <c r="L174" s="685"/>
      <c r="M174" s="685"/>
      <c r="N174" s="685"/>
      <c r="O174" s="1012"/>
    </row>
    <row r="175" spans="1:26" x14ac:dyDescent="0.3">
      <c r="E175" s="680" t="s">
        <v>91</v>
      </c>
      <c r="F175" s="683">
        <v>515867</v>
      </c>
      <c r="G175" s="683">
        <v>525751</v>
      </c>
      <c r="H175" s="23"/>
      <c r="I175" s="1018"/>
      <c r="J175" s="685"/>
      <c r="K175" s="685"/>
      <c r="L175" s="685"/>
      <c r="M175" s="685"/>
      <c r="N175" s="685"/>
      <c r="O175" s="1012"/>
    </row>
    <row r="176" spans="1:26" x14ac:dyDescent="0.3">
      <c r="E176" s="680" t="s">
        <v>92</v>
      </c>
      <c r="F176" s="683">
        <v>516836</v>
      </c>
      <c r="G176" s="683">
        <v>526551</v>
      </c>
      <c r="H176" s="23"/>
      <c r="I176" s="1013"/>
      <c r="J176" s="685"/>
      <c r="K176" s="685"/>
      <c r="L176" s="685"/>
      <c r="M176" s="685"/>
      <c r="N176" s="685"/>
      <c r="O176" s="1012"/>
    </row>
    <row r="177" spans="1:28" x14ac:dyDescent="0.3">
      <c r="E177" s="680" t="s">
        <v>93</v>
      </c>
      <c r="F177" s="683">
        <v>517101</v>
      </c>
      <c r="G177" s="683">
        <v>526808</v>
      </c>
      <c r="I177" s="1012"/>
      <c r="J177" s="1059"/>
      <c r="K177" s="1059"/>
      <c r="L177" s="1012"/>
      <c r="M177" s="1012"/>
      <c r="N177" s="1012"/>
      <c r="O177" s="1012"/>
    </row>
    <row r="178" spans="1:28" x14ac:dyDescent="0.3">
      <c r="I178" s="1012"/>
      <c r="J178" s="1012"/>
      <c r="K178" s="1012"/>
      <c r="L178" s="1012"/>
      <c r="M178" s="1012"/>
      <c r="N178" s="1012"/>
      <c r="O178" s="1012"/>
    </row>
    <row r="180" spans="1:28" x14ac:dyDescent="0.3">
      <c r="A180" s="28" t="s">
        <v>1252</v>
      </c>
    </row>
    <row r="183" spans="1:28" x14ac:dyDescent="0.3">
      <c r="A183" s="28"/>
      <c r="H183" s="1012"/>
      <c r="I183" s="1012"/>
      <c r="J183" s="1012"/>
      <c r="K183" s="1012"/>
      <c r="L183" s="1012"/>
      <c r="M183" s="1012"/>
      <c r="N183" s="1012"/>
      <c r="O183" s="1012"/>
      <c r="P183" s="1012"/>
      <c r="Q183" s="1012"/>
      <c r="R183" s="1012"/>
    </row>
    <row r="184" spans="1:28" x14ac:dyDescent="0.3">
      <c r="H184" s="1012"/>
      <c r="I184" s="1012"/>
      <c r="J184" s="1025"/>
      <c r="K184" s="1060"/>
      <c r="L184" s="1012"/>
      <c r="M184" s="1015"/>
      <c r="N184" s="1012"/>
      <c r="O184" s="1015"/>
      <c r="P184" s="1015"/>
      <c r="Q184" s="1015"/>
      <c r="R184" s="1015"/>
      <c r="S184" s="23"/>
      <c r="T184" s="23"/>
      <c r="U184" s="23"/>
      <c r="V184" s="23"/>
      <c r="W184" s="23"/>
      <c r="X184" s="23"/>
    </row>
    <row r="185" spans="1:28" x14ac:dyDescent="0.3">
      <c r="H185" s="1012"/>
      <c r="I185" s="1056"/>
      <c r="J185" s="1061"/>
      <c r="K185" s="1061"/>
      <c r="L185" s="1061"/>
      <c r="M185" s="1061"/>
      <c r="N185" s="1061"/>
      <c r="O185" s="1012"/>
      <c r="P185" s="1012"/>
      <c r="Q185" s="1012"/>
      <c r="R185" s="1012"/>
      <c r="AB185" s="17"/>
    </row>
    <row r="186" spans="1:28" ht="28" x14ac:dyDescent="0.3">
      <c r="A186" s="17" t="s">
        <v>2168</v>
      </c>
      <c r="E186" s="25"/>
      <c r="F186" s="85" t="s">
        <v>1057</v>
      </c>
      <c r="G186" s="1062" t="s">
        <v>1058</v>
      </c>
      <c r="H186" s="1012"/>
      <c r="I186" s="1056"/>
      <c r="J186" s="1023"/>
      <c r="K186" s="1023"/>
      <c r="L186" s="1063"/>
      <c r="M186" s="1023"/>
      <c r="N186" s="1023"/>
      <c r="O186" s="1012"/>
      <c r="P186" s="1012"/>
      <c r="Q186" s="1012"/>
      <c r="R186" s="1012"/>
      <c r="AB186" s="17"/>
    </row>
    <row r="187" spans="1:28" ht="14.5" x14ac:dyDescent="0.35">
      <c r="E187" s="26" t="s">
        <v>135</v>
      </c>
      <c r="F187" s="1064">
        <v>81160.3</v>
      </c>
      <c r="G187" s="1065">
        <v>83.5</v>
      </c>
      <c r="H187" s="1012"/>
      <c r="I187" s="1025"/>
      <c r="J187" s="1066"/>
      <c r="K187" s="1066"/>
      <c r="L187" s="1019"/>
      <c r="M187" s="1019"/>
      <c r="N187" s="1019"/>
      <c r="O187" s="1012"/>
      <c r="P187" s="1012"/>
      <c r="Q187" s="1012"/>
      <c r="R187" s="1012"/>
      <c r="AB187" s="17"/>
    </row>
    <row r="188" spans="1:28" ht="14.5" x14ac:dyDescent="0.35">
      <c r="E188" s="26" t="s">
        <v>136</v>
      </c>
      <c r="F188" s="1064">
        <v>49820.7</v>
      </c>
      <c r="G188" s="1065">
        <v>151.5</v>
      </c>
      <c r="H188" s="1012"/>
      <c r="I188" s="1025"/>
      <c r="J188" s="1066"/>
      <c r="K188" s="1066"/>
      <c r="L188" s="1019"/>
      <c r="M188" s="1019"/>
      <c r="N188" s="1019"/>
      <c r="O188" s="1067"/>
      <c r="P188" s="1067"/>
      <c r="Q188" s="1067"/>
      <c r="R188" s="1067"/>
      <c r="AB188" s="17"/>
    </row>
    <row r="189" spans="1:28" ht="14.5" x14ac:dyDescent="0.35">
      <c r="E189" s="26" t="s">
        <v>137</v>
      </c>
      <c r="F189" s="1064">
        <v>47957.1</v>
      </c>
      <c r="G189" s="1065">
        <v>120</v>
      </c>
      <c r="H189" s="1012"/>
      <c r="I189" s="1025"/>
      <c r="J189" s="1066"/>
      <c r="K189" s="1066"/>
      <c r="L189" s="1019"/>
      <c r="M189" s="1019"/>
      <c r="N189" s="1019"/>
      <c r="O189" s="1067"/>
      <c r="P189" s="1067"/>
      <c r="Q189" s="1067"/>
      <c r="R189" s="1067"/>
      <c r="AB189" s="17"/>
    </row>
    <row r="190" spans="1:28" ht="14.5" x14ac:dyDescent="0.35">
      <c r="E190" s="26" t="s">
        <v>138</v>
      </c>
      <c r="F190" s="1064">
        <v>54820.9</v>
      </c>
      <c r="G190" s="1065">
        <v>896</v>
      </c>
      <c r="H190" s="1012"/>
      <c r="I190" s="1025"/>
      <c r="J190" s="1066"/>
      <c r="K190" s="1066"/>
      <c r="L190" s="1019"/>
      <c r="M190" s="1019"/>
      <c r="N190" s="1019"/>
      <c r="O190" s="1068"/>
      <c r="P190" s="1067"/>
      <c r="Q190" s="1067"/>
      <c r="R190" s="1067"/>
      <c r="AB190" s="17"/>
    </row>
    <row r="191" spans="1:28" ht="14.5" x14ac:dyDescent="0.35">
      <c r="E191" s="26" t="s">
        <v>139</v>
      </c>
      <c r="F191" s="1064">
        <v>66136.399999999994</v>
      </c>
      <c r="G191" s="1065">
        <v>420</v>
      </c>
      <c r="H191" s="1012"/>
      <c r="I191" s="1025"/>
      <c r="J191" s="1066"/>
      <c r="K191" s="1066"/>
      <c r="L191" s="1019"/>
      <c r="M191" s="1019"/>
      <c r="N191" s="1019"/>
      <c r="O191" s="1068"/>
      <c r="P191" s="1067"/>
      <c r="Q191" s="1067"/>
      <c r="R191" s="1067"/>
      <c r="AB191" s="17"/>
    </row>
    <row r="192" spans="1:28" ht="14.5" x14ac:dyDescent="0.35">
      <c r="E192" s="26" t="s">
        <v>140</v>
      </c>
      <c r="F192" s="1064">
        <v>57222.7</v>
      </c>
      <c r="G192" s="1065">
        <v>4708.5</v>
      </c>
      <c r="H192" s="1012"/>
      <c r="I192" s="1025"/>
      <c r="J192" s="1066"/>
      <c r="K192" s="1066"/>
      <c r="L192" s="1019"/>
      <c r="M192" s="1019"/>
      <c r="N192" s="1019"/>
      <c r="O192" s="1068"/>
      <c r="P192" s="1067"/>
      <c r="Q192" s="1067"/>
      <c r="R192" s="1067"/>
      <c r="AB192" s="17"/>
    </row>
    <row r="193" spans="1:28" ht="14.5" x14ac:dyDescent="0.35">
      <c r="E193" s="26" t="s">
        <v>141</v>
      </c>
      <c r="F193" s="1064">
        <v>91697.3</v>
      </c>
      <c r="G193" s="1065">
        <v>9574.5</v>
      </c>
      <c r="H193" s="1012"/>
      <c r="I193" s="1025"/>
      <c r="J193" s="1066"/>
      <c r="K193" s="1066"/>
      <c r="L193" s="1019"/>
      <c r="M193" s="1019"/>
      <c r="N193" s="1019"/>
      <c r="O193" s="1068"/>
      <c r="P193" s="1067"/>
      <c r="Q193" s="1067"/>
      <c r="R193" s="1067"/>
      <c r="AB193" s="17"/>
    </row>
    <row r="194" spans="1:28" ht="14.5" x14ac:dyDescent="0.35">
      <c r="E194" s="26" t="s">
        <v>142</v>
      </c>
      <c r="F194" s="1064">
        <v>83227.8</v>
      </c>
      <c r="G194" s="1065">
        <v>7430.5</v>
      </c>
      <c r="H194" s="1012"/>
      <c r="I194" s="1025"/>
      <c r="J194" s="1066"/>
      <c r="K194" s="1066"/>
      <c r="L194" s="1019"/>
      <c r="M194" s="1019"/>
      <c r="N194" s="1019"/>
      <c r="O194" s="1068"/>
      <c r="P194" s="1067"/>
      <c r="Q194" s="1067"/>
      <c r="R194" s="1067"/>
      <c r="AB194" s="17"/>
    </row>
    <row r="195" spans="1:28" ht="14.5" x14ac:dyDescent="0.35">
      <c r="H195" s="1012"/>
      <c r="I195" s="1025"/>
      <c r="J195" s="1066"/>
      <c r="K195" s="1066"/>
      <c r="L195" s="1019"/>
      <c r="M195" s="1019"/>
      <c r="N195" s="1019"/>
      <c r="O195" s="1068"/>
      <c r="P195" s="1067"/>
      <c r="Q195" s="1067"/>
      <c r="R195" s="1067"/>
      <c r="AB195" s="17"/>
    </row>
    <row r="196" spans="1:28" ht="14.5" x14ac:dyDescent="0.35">
      <c r="H196" s="1012"/>
      <c r="I196" s="1025"/>
      <c r="J196" s="1066"/>
      <c r="K196" s="1066"/>
      <c r="L196" s="1019"/>
      <c r="M196" s="1019"/>
      <c r="N196" s="1019"/>
      <c r="O196" s="1068"/>
      <c r="P196" s="1067"/>
      <c r="Q196" s="1067"/>
      <c r="R196" s="1067"/>
      <c r="AB196" s="17"/>
    </row>
    <row r="197" spans="1:28" ht="14.5" x14ac:dyDescent="0.35">
      <c r="H197" s="1012"/>
      <c r="I197" s="1025"/>
      <c r="J197" s="1066"/>
      <c r="K197" s="1066"/>
      <c r="L197" s="1019"/>
      <c r="M197" s="1017"/>
      <c r="N197" s="1019"/>
      <c r="O197" s="1068"/>
      <c r="P197" s="1067"/>
      <c r="Q197" s="1067"/>
      <c r="R197" s="1067"/>
      <c r="AB197" s="17"/>
    </row>
    <row r="198" spans="1:28" ht="14.5" x14ac:dyDescent="0.35">
      <c r="H198" s="1012"/>
      <c r="I198" s="1025"/>
      <c r="J198" s="1066"/>
      <c r="K198" s="1066"/>
      <c r="L198" s="1019"/>
      <c r="M198" s="1019"/>
      <c r="N198" s="1019"/>
      <c r="O198" s="1068"/>
      <c r="P198" s="1067"/>
      <c r="Q198" s="1067"/>
      <c r="R198" s="1067"/>
      <c r="AB198" s="17"/>
    </row>
    <row r="199" spans="1:28" ht="14.5" x14ac:dyDescent="0.35">
      <c r="H199" s="1012"/>
      <c r="I199" s="1025"/>
      <c r="J199" s="1066"/>
      <c r="K199" s="1066"/>
      <c r="L199" s="1019"/>
      <c r="M199" s="1017"/>
      <c r="N199" s="1019"/>
      <c r="O199" s="1068"/>
      <c r="P199" s="1067"/>
      <c r="Q199" s="1067"/>
      <c r="R199" s="1067"/>
      <c r="AB199" s="17"/>
    </row>
    <row r="200" spans="1:28" ht="14.5" x14ac:dyDescent="0.35">
      <c r="H200" s="1012"/>
      <c r="I200" s="1025"/>
      <c r="J200" s="1066"/>
      <c r="K200" s="1066"/>
      <c r="L200" s="1019"/>
      <c r="M200" s="1019"/>
      <c r="N200" s="1019"/>
      <c r="O200" s="1068"/>
      <c r="P200" s="1067"/>
      <c r="Q200" s="1067"/>
      <c r="R200" s="1067"/>
      <c r="AB200" s="17"/>
    </row>
    <row r="201" spans="1:28" ht="14.5" x14ac:dyDescent="0.35">
      <c r="H201" s="1012"/>
      <c r="I201" s="1025"/>
      <c r="J201" s="1066"/>
      <c r="K201" s="1066"/>
      <c r="L201" s="1019"/>
      <c r="M201" s="1017"/>
      <c r="N201" s="1019"/>
      <c r="O201" s="1068"/>
      <c r="P201" s="1067"/>
      <c r="Q201" s="1067"/>
      <c r="R201" s="1067"/>
      <c r="AB201" s="17"/>
    </row>
    <row r="202" spans="1:28" ht="14.5" x14ac:dyDescent="0.35">
      <c r="H202" s="1012"/>
      <c r="I202" s="1025"/>
      <c r="J202" s="1066"/>
      <c r="K202" s="1066"/>
      <c r="L202" s="1019"/>
      <c r="M202" s="1017"/>
      <c r="N202" s="1019"/>
      <c r="O202" s="1068"/>
      <c r="P202" s="1067"/>
      <c r="Q202" s="1067"/>
      <c r="R202" s="1067"/>
      <c r="AB202" s="17"/>
    </row>
    <row r="203" spans="1:28" ht="14.5" x14ac:dyDescent="0.35">
      <c r="H203" s="1012"/>
      <c r="I203" s="1025"/>
      <c r="J203" s="1066"/>
      <c r="K203" s="1066"/>
      <c r="L203" s="1019"/>
      <c r="M203" s="1017"/>
      <c r="N203" s="1019"/>
      <c r="O203" s="1068"/>
      <c r="P203" s="1067"/>
      <c r="Q203" s="1067"/>
      <c r="R203" s="1067"/>
      <c r="AB203" s="17"/>
    </row>
    <row r="204" spans="1:28" ht="14.5" x14ac:dyDescent="0.35">
      <c r="A204" s="28" t="s">
        <v>1252</v>
      </c>
      <c r="H204" s="1012"/>
      <c r="I204" s="1025"/>
      <c r="J204" s="1066"/>
      <c r="K204" s="1066"/>
      <c r="L204" s="1019"/>
      <c r="M204" s="1017"/>
      <c r="N204" s="1019"/>
      <c r="O204" s="1068"/>
      <c r="P204" s="1067"/>
      <c r="Q204" s="1067"/>
      <c r="R204" s="1067"/>
      <c r="AB204" s="17"/>
    </row>
    <row r="205" spans="1:28" ht="14.5" x14ac:dyDescent="0.35">
      <c r="H205" s="1012"/>
      <c r="I205" s="1025"/>
      <c r="J205" s="1066"/>
      <c r="K205" s="1066"/>
      <c r="L205" s="1019"/>
      <c r="M205" s="1017"/>
      <c r="N205" s="1019"/>
      <c r="O205" s="1068"/>
      <c r="P205" s="1067"/>
      <c r="Q205" s="1067"/>
      <c r="R205" s="1067"/>
      <c r="AB205" s="17"/>
    </row>
    <row r="206" spans="1:28" ht="14.5" x14ac:dyDescent="0.35">
      <c r="H206" s="1012"/>
      <c r="I206" s="1025"/>
      <c r="J206" s="1066"/>
      <c r="K206" s="1066"/>
      <c r="L206" s="1019"/>
      <c r="M206" s="1017"/>
      <c r="N206" s="1019"/>
      <c r="O206" s="1068"/>
      <c r="P206" s="1067"/>
      <c r="Q206" s="1067"/>
      <c r="R206" s="1067"/>
      <c r="AB206" s="17"/>
    </row>
    <row r="207" spans="1:28" ht="14.5" x14ac:dyDescent="0.35">
      <c r="H207" s="1012"/>
      <c r="I207" s="1025"/>
      <c r="J207" s="1066"/>
      <c r="K207" s="1066"/>
      <c r="L207" s="1019"/>
      <c r="M207" s="1017"/>
      <c r="N207" s="1019"/>
      <c r="O207" s="1068"/>
      <c r="P207" s="1067"/>
      <c r="Q207" s="1067"/>
      <c r="R207" s="1067"/>
      <c r="AB207" s="17"/>
    </row>
    <row r="208" spans="1:28" ht="14.5" x14ac:dyDescent="0.35">
      <c r="H208" s="1012"/>
      <c r="I208" s="1025"/>
      <c r="J208" s="1066"/>
      <c r="K208" s="1066"/>
      <c r="L208" s="1019"/>
      <c r="M208" s="1017"/>
      <c r="N208" s="1019"/>
      <c r="O208" s="1068"/>
      <c r="P208" s="1067"/>
      <c r="Q208" s="1067"/>
      <c r="R208" s="1067"/>
      <c r="AB208" s="17"/>
    </row>
    <row r="209" spans="1:28" ht="14.5" x14ac:dyDescent="0.35">
      <c r="A209" s="775" t="s">
        <v>2169</v>
      </c>
      <c r="H209" s="1012"/>
      <c r="I209" s="1025"/>
      <c r="J209" s="1066"/>
      <c r="K209" s="1066"/>
      <c r="L209" s="1019"/>
      <c r="M209" s="1017"/>
      <c r="N209" s="1019"/>
      <c r="O209" s="1068"/>
      <c r="P209" s="1067"/>
      <c r="Q209" s="1067"/>
      <c r="R209" s="1067"/>
      <c r="AB209" s="17"/>
    </row>
    <row r="210" spans="1:28" ht="14.5" x14ac:dyDescent="0.35">
      <c r="H210" s="1012"/>
      <c r="I210" s="1025"/>
      <c r="J210" s="1066"/>
      <c r="K210" s="1066"/>
      <c r="L210" s="1019"/>
      <c r="M210" s="1017"/>
      <c r="N210" s="1019"/>
      <c r="O210" s="1068"/>
      <c r="P210" s="1067"/>
      <c r="Q210" s="1067"/>
      <c r="R210" s="1067"/>
      <c r="AB210" s="17"/>
    </row>
    <row r="211" spans="1:28" ht="14.5" x14ac:dyDescent="0.35">
      <c r="H211" s="1012"/>
      <c r="I211" s="1012"/>
      <c r="J211" s="1012"/>
      <c r="K211" s="1012"/>
      <c r="L211" s="1012"/>
      <c r="M211" s="1069"/>
      <c r="N211" s="1068"/>
      <c r="O211" s="1068"/>
      <c r="P211" s="1067"/>
      <c r="Q211" s="1067"/>
      <c r="R211" s="1067"/>
      <c r="V211" s="17"/>
    </row>
    <row r="212" spans="1:28" ht="14.5" x14ac:dyDescent="0.35">
      <c r="H212" s="1012"/>
      <c r="I212" s="1012"/>
      <c r="J212" s="1012"/>
      <c r="K212" s="1012"/>
      <c r="L212" s="1012"/>
      <c r="M212" s="1069"/>
      <c r="N212" s="1068"/>
      <c r="O212" s="1068"/>
      <c r="P212" s="1067"/>
      <c r="Q212" s="1067"/>
      <c r="R212" s="1067"/>
      <c r="S212" s="23"/>
      <c r="T212" s="23"/>
      <c r="U212" s="23"/>
      <c r="V212" s="23"/>
      <c r="W212" s="23"/>
      <c r="X212" s="23"/>
    </row>
    <row r="213" spans="1:28" ht="14.5" x14ac:dyDescent="0.35">
      <c r="H213" s="1012"/>
      <c r="I213" s="1012"/>
      <c r="J213" s="1012"/>
      <c r="K213" s="1012"/>
      <c r="L213" s="1012"/>
      <c r="M213" s="1069"/>
      <c r="N213" s="1068"/>
      <c r="O213" s="1068"/>
      <c r="P213" s="1067"/>
      <c r="Q213" s="1067"/>
      <c r="R213" s="1067"/>
      <c r="S213" s="23"/>
      <c r="T213" s="23"/>
      <c r="U213" s="23"/>
      <c r="V213" s="23"/>
      <c r="W213" s="23"/>
      <c r="X213" s="23"/>
    </row>
    <row r="214" spans="1:28" ht="14.5" x14ac:dyDescent="0.35">
      <c r="F214" s="17"/>
      <c r="G214" s="17"/>
      <c r="H214" s="1013"/>
      <c r="I214" s="1013"/>
      <c r="J214" s="1013"/>
      <c r="K214" s="1012"/>
      <c r="L214" s="1012"/>
      <c r="M214" s="1067"/>
      <c r="N214" s="1067"/>
      <c r="O214" s="1067"/>
      <c r="P214" s="1067"/>
      <c r="Q214" s="1067"/>
      <c r="R214" s="1067"/>
      <c r="S214" s="23"/>
      <c r="T214" s="23"/>
      <c r="U214" s="23"/>
      <c r="V214" s="23"/>
      <c r="W214" s="23"/>
      <c r="X214" s="23"/>
    </row>
    <row r="215" spans="1:28" x14ac:dyDescent="0.3">
      <c r="H215" s="1012"/>
      <c r="I215" s="1012"/>
      <c r="J215" s="1018"/>
      <c r="K215" s="1018"/>
      <c r="L215" s="1018"/>
      <c r="M215" s="1018"/>
      <c r="N215" s="1018"/>
      <c r="O215" s="1018"/>
      <c r="P215" s="1018"/>
      <c r="Q215" s="1018"/>
      <c r="R215" s="1018"/>
      <c r="S215" s="1012"/>
      <c r="T215" s="1012"/>
      <c r="U215" s="1012"/>
    </row>
    <row r="216" spans="1:28" x14ac:dyDescent="0.3">
      <c r="H216" s="1012"/>
      <c r="I216" s="1012"/>
      <c r="J216" s="1012"/>
      <c r="K216" s="1012"/>
      <c r="L216" s="1012"/>
      <c r="M216" s="1015"/>
      <c r="N216" s="1015"/>
      <c r="O216" s="1015"/>
      <c r="P216" s="1015"/>
      <c r="Q216" s="1015"/>
      <c r="R216" s="1015"/>
      <c r="S216" s="1012"/>
      <c r="T216" s="1012"/>
      <c r="U216" s="1012"/>
    </row>
    <row r="217" spans="1:28" x14ac:dyDescent="0.3">
      <c r="F217" s="17"/>
      <c r="H217" s="995"/>
      <c r="I217" s="995"/>
      <c r="J217" s="995"/>
      <c r="K217" s="995"/>
      <c r="L217" s="995"/>
      <c r="M217" s="1009"/>
      <c r="N217" s="1009"/>
      <c r="O217" s="1015"/>
      <c r="P217" s="1015"/>
      <c r="Q217" s="1015"/>
      <c r="R217" s="1015"/>
      <c r="S217" s="1012"/>
      <c r="T217" s="1013"/>
      <c r="U217" s="1013"/>
      <c r="V217" s="17"/>
      <c r="W217" s="17"/>
      <c r="X217" s="17"/>
    </row>
    <row r="218" spans="1:28" x14ac:dyDescent="0.3">
      <c r="H218" s="995"/>
      <c r="I218" s="995"/>
      <c r="J218" s="1010"/>
      <c r="K218" s="1010"/>
      <c r="L218" s="995"/>
      <c r="M218" s="1009"/>
      <c r="N218" s="995"/>
      <c r="O218" s="1015"/>
      <c r="P218" s="1015"/>
      <c r="Q218" s="1015"/>
      <c r="R218" s="1015"/>
      <c r="S218" s="1012"/>
      <c r="T218" s="1015"/>
      <c r="U218" s="1015"/>
      <c r="V218" s="23"/>
      <c r="W218" s="23"/>
      <c r="X218" s="23"/>
    </row>
    <row r="219" spans="1:28" x14ac:dyDescent="0.3">
      <c r="H219" s="995"/>
      <c r="I219" s="1011"/>
      <c r="J219" s="1020"/>
      <c r="K219" s="1020"/>
      <c r="L219" s="995"/>
      <c r="M219" s="1009"/>
      <c r="N219" s="995"/>
      <c r="O219" s="1015"/>
      <c r="P219" s="1015"/>
      <c r="Q219" s="1015"/>
      <c r="R219" s="1015"/>
      <c r="S219" s="1012"/>
      <c r="T219" s="1015"/>
      <c r="U219" s="1015"/>
      <c r="V219" s="23"/>
      <c r="W219" s="23"/>
      <c r="X219" s="23"/>
    </row>
    <row r="220" spans="1:28" x14ac:dyDescent="0.3">
      <c r="H220" s="995"/>
      <c r="I220" s="1011"/>
      <c r="J220" s="1020"/>
      <c r="K220" s="1020"/>
      <c r="L220" s="995"/>
      <c r="M220" s="1009"/>
      <c r="N220" s="995"/>
      <c r="O220" s="1015"/>
      <c r="P220" s="1015"/>
      <c r="Q220" s="1015"/>
      <c r="R220" s="1015"/>
      <c r="S220" s="1012"/>
      <c r="T220" s="1015"/>
      <c r="U220" s="1015"/>
      <c r="V220" s="23"/>
      <c r="W220" s="23"/>
      <c r="X220" s="23"/>
    </row>
    <row r="221" spans="1:28" x14ac:dyDescent="0.3">
      <c r="H221" s="995"/>
      <c r="I221" s="1011"/>
      <c r="J221" s="1020"/>
      <c r="K221" s="1020"/>
      <c r="L221" s="995"/>
      <c r="M221" s="1009"/>
      <c r="N221" s="995"/>
      <c r="O221" s="1015"/>
      <c r="P221" s="1015"/>
      <c r="Q221" s="1015"/>
      <c r="R221" s="1015"/>
      <c r="S221" s="1012"/>
      <c r="T221" s="1015"/>
      <c r="U221" s="1015"/>
      <c r="V221" s="23"/>
      <c r="W221" s="23"/>
      <c r="X221" s="23"/>
    </row>
    <row r="222" spans="1:28" x14ac:dyDescent="0.3">
      <c r="H222" s="995"/>
      <c r="I222" s="1011"/>
      <c r="J222" s="1020"/>
      <c r="K222" s="1020"/>
      <c r="L222" s="995"/>
      <c r="M222" s="1009"/>
      <c r="N222" s="995"/>
      <c r="O222" s="1015"/>
      <c r="P222" s="1015"/>
      <c r="Q222" s="1015"/>
      <c r="R222" s="1015"/>
      <c r="S222" s="1012"/>
      <c r="T222" s="1015"/>
      <c r="U222" s="1015"/>
      <c r="V222" s="23"/>
      <c r="W222" s="23"/>
      <c r="X222" s="23"/>
    </row>
    <row r="223" spans="1:28" x14ac:dyDescent="0.3">
      <c r="H223" s="995"/>
      <c r="I223" s="1011"/>
      <c r="J223" s="1020"/>
      <c r="K223" s="1020"/>
      <c r="L223" s="995"/>
      <c r="M223" s="1009"/>
      <c r="N223" s="995"/>
      <c r="O223" s="1015"/>
      <c r="P223" s="1015"/>
      <c r="Q223" s="1015"/>
      <c r="R223" s="1015"/>
      <c r="S223" s="1012"/>
      <c r="T223" s="1015"/>
      <c r="U223" s="1015"/>
      <c r="V223" s="23"/>
      <c r="W223" s="23"/>
      <c r="X223" s="23"/>
    </row>
    <row r="224" spans="1:28" x14ac:dyDescent="0.3">
      <c r="H224" s="995"/>
      <c r="I224" s="1011"/>
      <c r="J224" s="1020"/>
      <c r="K224" s="1020"/>
      <c r="L224" s="995"/>
      <c r="M224" s="1009"/>
      <c r="N224" s="995"/>
      <c r="O224" s="1015"/>
      <c r="P224" s="1015"/>
      <c r="Q224" s="1015"/>
      <c r="R224" s="1015"/>
      <c r="S224" s="1012"/>
      <c r="T224" s="1015"/>
      <c r="U224" s="1015"/>
      <c r="V224" s="23"/>
      <c r="W224" s="23"/>
      <c r="X224" s="23"/>
    </row>
    <row r="225" spans="1:24" x14ac:dyDescent="0.3">
      <c r="H225" s="995"/>
      <c r="I225" s="1011"/>
      <c r="J225" s="1020"/>
      <c r="K225" s="1020"/>
      <c r="L225" s="995"/>
      <c r="M225" s="1009"/>
      <c r="N225" s="995"/>
      <c r="O225" s="1015"/>
      <c r="P225" s="1015"/>
      <c r="Q225" s="1015"/>
      <c r="R225" s="1015"/>
      <c r="S225" s="1012"/>
      <c r="T225" s="1015"/>
      <c r="U225" s="1015"/>
      <c r="V225" s="23"/>
      <c r="W225" s="23"/>
      <c r="X225" s="23"/>
    </row>
    <row r="226" spans="1:24" x14ac:dyDescent="0.3">
      <c r="A226" s="28"/>
      <c r="H226" s="995"/>
      <c r="I226" s="1011"/>
      <c r="J226" s="1020"/>
      <c r="K226" s="1020"/>
      <c r="L226" s="995"/>
      <c r="M226" s="1009"/>
      <c r="N226" s="995"/>
      <c r="O226" s="1015"/>
      <c r="P226" s="1015"/>
      <c r="Q226" s="1015"/>
      <c r="R226" s="1015"/>
      <c r="S226" s="1012"/>
      <c r="T226" s="1015"/>
      <c r="U226" s="1015"/>
      <c r="V226" s="23"/>
      <c r="W226" s="23"/>
      <c r="X226" s="23"/>
    </row>
    <row r="227" spans="1:24" x14ac:dyDescent="0.3">
      <c r="H227" s="995"/>
      <c r="I227" s="1011"/>
      <c r="J227" s="1020"/>
      <c r="K227" s="1020"/>
      <c r="L227" s="995"/>
      <c r="M227" s="1009"/>
      <c r="N227" s="995"/>
      <c r="O227" s="1015"/>
      <c r="P227" s="1015"/>
      <c r="Q227" s="1015"/>
      <c r="R227" s="1015"/>
      <c r="S227" s="1012"/>
      <c r="T227" s="1015"/>
      <c r="U227" s="1015"/>
      <c r="V227" s="23"/>
      <c r="W227" s="23"/>
      <c r="X227" s="23"/>
    </row>
    <row r="228" spans="1:24" x14ac:dyDescent="0.3">
      <c r="A228" s="28" t="s">
        <v>1252</v>
      </c>
      <c r="H228" s="995"/>
      <c r="I228" s="1011"/>
      <c r="J228" s="1020"/>
      <c r="K228" s="1020"/>
      <c r="L228" s="995"/>
      <c r="M228" s="1009"/>
      <c r="N228" s="995"/>
      <c r="O228" s="1015"/>
      <c r="P228" s="1015"/>
      <c r="Q228" s="1015"/>
      <c r="R228" s="1015"/>
      <c r="S228" s="1012"/>
      <c r="T228" s="1015"/>
      <c r="U228" s="1015"/>
      <c r="V228" s="23"/>
      <c r="W228" s="23"/>
      <c r="X228" s="23"/>
    </row>
    <row r="229" spans="1:24" x14ac:dyDescent="0.3">
      <c r="H229" s="995"/>
      <c r="I229" s="1011"/>
      <c r="J229" s="1020"/>
      <c r="K229" s="1020"/>
      <c r="L229" s="995"/>
      <c r="M229" s="1009"/>
      <c r="N229" s="995"/>
      <c r="O229" s="1015"/>
      <c r="P229" s="1015"/>
      <c r="Q229" s="1015"/>
      <c r="R229" s="1015"/>
      <c r="S229" s="1012"/>
      <c r="T229" s="1015"/>
      <c r="U229" s="1015"/>
      <c r="V229" s="23"/>
      <c r="W229" s="23"/>
      <c r="X229" s="23"/>
    </row>
    <row r="230" spans="1:24" x14ac:dyDescent="0.3">
      <c r="H230" s="995"/>
      <c r="I230" s="1011"/>
      <c r="J230" s="1020"/>
      <c r="K230" s="1020"/>
      <c r="L230" s="995"/>
      <c r="M230" s="1009"/>
      <c r="N230" s="995"/>
      <c r="O230" s="1015"/>
      <c r="P230" s="1015"/>
      <c r="Q230" s="1015"/>
      <c r="R230" s="1015"/>
      <c r="S230" s="1015"/>
      <c r="T230" s="1015"/>
      <c r="U230" s="1015"/>
      <c r="V230" s="23"/>
      <c r="W230" s="23"/>
      <c r="X230" s="23"/>
    </row>
    <row r="231" spans="1:24" x14ac:dyDescent="0.3">
      <c r="H231" s="995"/>
      <c r="I231" s="995"/>
      <c r="J231" s="995"/>
      <c r="K231" s="995"/>
      <c r="L231" s="995"/>
      <c r="M231" s="1009"/>
      <c r="N231" s="995"/>
      <c r="O231" s="1015"/>
      <c r="P231" s="1015"/>
      <c r="Q231" s="1015"/>
      <c r="R231" s="1015"/>
      <c r="S231" s="1015"/>
      <c r="T231" s="1015"/>
      <c r="U231" s="1015"/>
      <c r="V231" s="23"/>
      <c r="W231" s="23"/>
      <c r="X231" s="23"/>
    </row>
    <row r="232" spans="1:24" x14ac:dyDescent="0.3">
      <c r="H232" s="995"/>
      <c r="I232" s="995"/>
      <c r="J232" s="995"/>
      <c r="K232" s="995"/>
      <c r="L232" s="995"/>
      <c r="M232" s="1009"/>
      <c r="N232" s="995"/>
      <c r="O232" s="1015"/>
      <c r="P232" s="1015"/>
      <c r="Q232" s="1015"/>
      <c r="R232" s="1015"/>
      <c r="S232" s="1015"/>
      <c r="T232" s="1015"/>
      <c r="U232" s="1015"/>
      <c r="V232" s="23"/>
      <c r="W232" s="23"/>
      <c r="X232" s="23"/>
    </row>
    <row r="233" spans="1:24" x14ac:dyDescent="0.3">
      <c r="H233" s="995"/>
      <c r="I233" s="995"/>
      <c r="J233" s="1008"/>
      <c r="K233" s="1070"/>
      <c r="L233" s="1009"/>
      <c r="M233" s="1009"/>
      <c r="N233" s="995"/>
      <c r="O233" s="1015"/>
      <c r="P233" s="1015"/>
      <c r="Q233" s="1015"/>
      <c r="R233" s="1015"/>
      <c r="S233" s="1015"/>
      <c r="T233" s="1015"/>
      <c r="U233" s="1015"/>
      <c r="V233" s="23"/>
      <c r="W233" s="23"/>
      <c r="X233" s="23"/>
    </row>
    <row r="234" spans="1:24" x14ac:dyDescent="0.3">
      <c r="H234" s="995"/>
      <c r="I234" s="995"/>
      <c r="J234" s="995"/>
      <c r="K234" s="995"/>
      <c r="L234" s="995"/>
      <c r="M234" s="995"/>
      <c r="N234" s="995"/>
      <c r="O234" s="1012"/>
      <c r="P234" s="1012"/>
      <c r="Q234" s="1012"/>
      <c r="R234" s="1012"/>
      <c r="S234" s="1012"/>
      <c r="T234" s="1012"/>
      <c r="U234" s="1012"/>
    </row>
    <row r="235" spans="1:24" ht="14.5" x14ac:dyDescent="0.35">
      <c r="F235" s="17"/>
      <c r="G235" s="17"/>
      <c r="H235" s="1011"/>
      <c r="I235" s="1011"/>
      <c r="J235" s="995"/>
      <c r="K235" s="1010"/>
      <c r="L235" s="1010"/>
      <c r="M235" s="1071"/>
      <c r="N235" s="1071"/>
      <c r="O235" s="1067"/>
      <c r="P235" s="1067"/>
      <c r="Q235" s="1068"/>
      <c r="R235" s="1068"/>
      <c r="S235" s="1015"/>
      <c r="T235" s="1015"/>
      <c r="U235" s="1015"/>
      <c r="V235" s="23"/>
      <c r="W235" s="23"/>
      <c r="X235" s="23"/>
    </row>
    <row r="236" spans="1:24" ht="14.5" x14ac:dyDescent="0.35">
      <c r="E236" s="244"/>
      <c r="F236" s="244"/>
      <c r="G236" s="17"/>
      <c r="H236" s="1011"/>
      <c r="I236" s="1011"/>
      <c r="J236" s="1011"/>
      <c r="K236" s="1021"/>
      <c r="L236" s="1021"/>
      <c r="M236" s="1071"/>
      <c r="N236" s="1071"/>
      <c r="O236" s="1067"/>
      <c r="P236" s="1067"/>
      <c r="Q236" s="1068"/>
      <c r="R236" s="1068"/>
      <c r="S236" s="1015"/>
      <c r="T236" s="1015"/>
      <c r="U236" s="1015"/>
      <c r="V236" s="23"/>
      <c r="W236" s="23"/>
      <c r="X236" s="23"/>
    </row>
    <row r="237" spans="1:24" ht="14.5" x14ac:dyDescent="0.35">
      <c r="H237" s="1011"/>
      <c r="I237" s="1011"/>
      <c r="J237" s="1011"/>
      <c r="K237" s="1021"/>
      <c r="L237" s="1021"/>
      <c r="M237" s="1071"/>
      <c r="N237" s="1071"/>
      <c r="O237" s="1067"/>
      <c r="P237" s="1067"/>
      <c r="Q237" s="1068"/>
      <c r="R237" s="1068"/>
      <c r="S237" s="1015"/>
      <c r="T237" s="1015"/>
      <c r="U237" s="1015"/>
      <c r="V237" s="23"/>
      <c r="W237" s="23"/>
      <c r="X237" s="23"/>
    </row>
    <row r="238" spans="1:24" ht="14.5" x14ac:dyDescent="0.35">
      <c r="H238" s="1011"/>
      <c r="I238" s="1011"/>
      <c r="J238" s="1011"/>
      <c r="K238" s="1021"/>
      <c r="L238" s="1021"/>
      <c r="M238" s="1071"/>
      <c r="N238" s="1071"/>
      <c r="O238" s="1067"/>
      <c r="P238" s="1067"/>
      <c r="Q238" s="1068"/>
      <c r="R238" s="1068"/>
      <c r="S238" s="1015"/>
      <c r="T238" s="1015"/>
      <c r="U238" s="1015"/>
      <c r="V238" s="23"/>
      <c r="W238" s="23"/>
      <c r="X238" s="23"/>
    </row>
    <row r="239" spans="1:24" ht="14.5" x14ac:dyDescent="0.35">
      <c r="H239" s="1011"/>
      <c r="I239" s="1011"/>
      <c r="J239" s="1011"/>
      <c r="K239" s="1021"/>
      <c r="L239" s="1021"/>
      <c r="M239" s="1071"/>
      <c r="N239" s="1071"/>
      <c r="O239" s="1067"/>
      <c r="P239" s="1067"/>
      <c r="Q239" s="1068"/>
      <c r="R239" s="1068"/>
      <c r="S239" s="1015"/>
      <c r="T239" s="1015"/>
      <c r="U239" s="1015"/>
      <c r="V239" s="23"/>
      <c r="W239" s="23"/>
      <c r="X239" s="23"/>
    </row>
    <row r="240" spans="1:24" ht="14.5" x14ac:dyDescent="0.35">
      <c r="H240" s="1011"/>
      <c r="I240" s="1011"/>
      <c r="J240" s="1011"/>
      <c r="K240" s="1021"/>
      <c r="L240" s="1021"/>
      <c r="M240" s="1071"/>
      <c r="N240" s="1071"/>
      <c r="O240" s="1067"/>
      <c r="P240" s="1067"/>
      <c r="Q240" s="1068"/>
      <c r="R240" s="1068"/>
      <c r="S240" s="1015"/>
      <c r="T240" s="1015"/>
      <c r="U240" s="1015"/>
      <c r="V240" s="23"/>
      <c r="W240" s="23"/>
      <c r="X240" s="23"/>
    </row>
    <row r="241" spans="1:24" ht="14.5" x14ac:dyDescent="0.35">
      <c r="H241" s="995"/>
      <c r="I241" s="995"/>
      <c r="J241" s="1011"/>
      <c r="K241" s="1021"/>
      <c r="L241" s="1021"/>
      <c r="M241" s="1071"/>
      <c r="N241" s="1071"/>
      <c r="O241" s="1067"/>
      <c r="P241" s="1067"/>
      <c r="Q241" s="1068"/>
      <c r="R241" s="1068"/>
      <c r="S241" s="1015"/>
      <c r="T241" s="1015"/>
      <c r="U241" s="1015"/>
      <c r="V241" s="23"/>
      <c r="W241" s="23"/>
      <c r="X241" s="23"/>
    </row>
    <row r="242" spans="1:24" ht="14.5" x14ac:dyDescent="0.35">
      <c r="H242" s="995"/>
      <c r="I242" s="995"/>
      <c r="J242" s="1011"/>
      <c r="K242" s="1021"/>
      <c r="L242" s="1021"/>
      <c r="M242" s="1071"/>
      <c r="N242" s="1071"/>
      <c r="O242" s="1067"/>
      <c r="P242" s="1067"/>
      <c r="Q242" s="1068"/>
      <c r="R242" s="1068"/>
      <c r="S242" s="1015"/>
      <c r="T242" s="1015"/>
      <c r="U242" s="1015"/>
      <c r="V242" s="23"/>
      <c r="W242" s="23"/>
      <c r="X242" s="23"/>
    </row>
    <row r="243" spans="1:24" ht="14.5" x14ac:dyDescent="0.35">
      <c r="H243" s="995"/>
      <c r="I243" s="995"/>
      <c r="J243" s="1011"/>
      <c r="K243" s="1021"/>
      <c r="L243" s="1021"/>
      <c r="M243" s="1071"/>
      <c r="N243" s="1071"/>
      <c r="O243" s="1067"/>
      <c r="P243" s="1067"/>
      <c r="Q243" s="1068"/>
      <c r="R243" s="1068"/>
      <c r="S243" s="1015"/>
      <c r="T243" s="1015"/>
      <c r="U243" s="1015"/>
      <c r="V243" s="23"/>
      <c r="W243" s="23"/>
      <c r="X243" s="23"/>
    </row>
    <row r="244" spans="1:24" ht="14.5" x14ac:dyDescent="0.35">
      <c r="H244" s="995"/>
      <c r="I244" s="995"/>
      <c r="J244" s="1011"/>
      <c r="K244" s="1021"/>
      <c r="L244" s="1021"/>
      <c r="M244" s="1071"/>
      <c r="N244" s="1071"/>
      <c r="O244" s="1067"/>
      <c r="P244" s="1067"/>
      <c r="Q244" s="1068"/>
      <c r="R244" s="1068"/>
      <c r="S244" s="1015"/>
      <c r="T244" s="1015"/>
      <c r="U244" s="1015"/>
      <c r="V244" s="23"/>
      <c r="W244" s="23"/>
      <c r="X244" s="23"/>
    </row>
    <row r="245" spans="1:24" ht="14.5" x14ac:dyDescent="0.35">
      <c r="H245" s="995"/>
      <c r="I245" s="995"/>
      <c r="J245" s="1011"/>
      <c r="K245" s="1021"/>
      <c r="L245" s="1021"/>
      <c r="M245" s="1071"/>
      <c r="N245" s="1071"/>
      <c r="O245" s="1067"/>
      <c r="P245" s="1067"/>
      <c r="Q245" s="1068"/>
      <c r="R245" s="1068"/>
      <c r="S245" s="1015"/>
      <c r="T245" s="1015"/>
      <c r="U245" s="1015"/>
      <c r="V245" s="23"/>
      <c r="W245" s="23"/>
      <c r="X245" s="23"/>
    </row>
    <row r="246" spans="1:24" ht="14.5" x14ac:dyDescent="0.35">
      <c r="H246" s="995"/>
      <c r="I246" s="995"/>
      <c r="J246" s="1011"/>
      <c r="K246" s="1021"/>
      <c r="L246" s="1021"/>
      <c r="M246" s="1071"/>
      <c r="N246" s="1071"/>
      <c r="O246" s="1067"/>
      <c r="P246" s="1067"/>
      <c r="Q246" s="1068"/>
      <c r="R246" s="1068"/>
      <c r="S246" s="1015"/>
      <c r="T246" s="1015"/>
      <c r="U246" s="1015"/>
      <c r="V246" s="23"/>
      <c r="W246" s="23"/>
      <c r="X246" s="23"/>
    </row>
    <row r="247" spans="1:24" ht="14.5" x14ac:dyDescent="0.35">
      <c r="H247" s="995"/>
      <c r="I247" s="995"/>
      <c r="J247" s="1011"/>
      <c r="K247" s="1021"/>
      <c r="L247" s="1021"/>
      <c r="M247" s="1071"/>
      <c r="N247" s="1071"/>
      <c r="O247" s="1067"/>
      <c r="P247" s="1067"/>
      <c r="Q247" s="1068"/>
      <c r="R247" s="1068"/>
      <c r="S247" s="1015"/>
      <c r="T247" s="1015"/>
      <c r="U247" s="1015"/>
      <c r="V247" s="23"/>
      <c r="W247" s="23"/>
      <c r="X247" s="23"/>
    </row>
    <row r="248" spans="1:24" ht="14.5" x14ac:dyDescent="0.35">
      <c r="H248" s="995"/>
      <c r="I248" s="995"/>
      <c r="J248" s="1022"/>
      <c r="K248" s="1021"/>
      <c r="L248" s="1011"/>
      <c r="M248" s="1071"/>
      <c r="N248" s="1071"/>
      <c r="O248" s="1067"/>
      <c r="P248" s="1067"/>
      <c r="Q248" s="1068"/>
      <c r="R248" s="1068"/>
      <c r="S248" s="1015"/>
      <c r="T248" s="1015"/>
      <c r="U248" s="1015"/>
      <c r="V248" s="23"/>
      <c r="W248" s="23"/>
      <c r="X248" s="23"/>
    </row>
    <row r="249" spans="1:24" ht="14.5" x14ac:dyDescent="0.35">
      <c r="H249" s="995"/>
      <c r="I249" s="995"/>
      <c r="J249" s="995"/>
      <c r="K249" s="1021"/>
      <c r="L249" s="1021"/>
      <c r="M249" s="1071"/>
      <c r="N249" s="1071"/>
      <c r="O249" s="1067"/>
      <c r="P249" s="1067"/>
      <c r="Q249" s="1068"/>
      <c r="R249" s="1068"/>
      <c r="S249" s="1015"/>
      <c r="T249" s="1015"/>
      <c r="U249" s="1015"/>
      <c r="V249" s="23"/>
      <c r="W249" s="23"/>
      <c r="X249" s="23"/>
    </row>
    <row r="250" spans="1:24" ht="14.5" x14ac:dyDescent="0.35">
      <c r="H250" s="995"/>
      <c r="I250" s="995"/>
      <c r="J250" s="995"/>
      <c r="K250" s="1021"/>
      <c r="L250" s="1021"/>
      <c r="M250" s="1071"/>
      <c r="N250" s="1071"/>
      <c r="O250" s="1067"/>
      <c r="P250" s="1067"/>
      <c r="Q250" s="1068"/>
      <c r="R250" s="1068"/>
      <c r="S250" s="1015"/>
      <c r="T250" s="1015"/>
      <c r="U250" s="1015"/>
      <c r="V250" s="23"/>
      <c r="W250" s="23"/>
      <c r="X250" s="23"/>
    </row>
    <row r="251" spans="1:24" ht="14.5" x14ac:dyDescent="0.35">
      <c r="E251" s="246"/>
      <c r="F251" s="245"/>
      <c r="G251" s="17"/>
      <c r="H251" s="995"/>
      <c r="I251" s="995"/>
      <c r="J251" s="995"/>
      <c r="K251" s="1021"/>
      <c r="L251" s="1021"/>
      <c r="M251" s="1071"/>
      <c r="N251" s="1071"/>
      <c r="O251" s="1067"/>
      <c r="P251" s="1067"/>
      <c r="Q251" s="1068"/>
      <c r="R251" s="1068"/>
      <c r="S251" s="1015"/>
      <c r="T251" s="1015"/>
      <c r="U251" s="1015"/>
      <c r="V251" s="23"/>
      <c r="W251" s="23"/>
      <c r="X251" s="23"/>
    </row>
    <row r="252" spans="1:24" ht="14.5" x14ac:dyDescent="0.35">
      <c r="A252" s="28"/>
      <c r="E252" s="246"/>
      <c r="F252" s="245"/>
      <c r="G252" s="17"/>
      <c r="H252" s="995"/>
      <c r="I252" s="995"/>
      <c r="J252" s="995"/>
      <c r="K252" s="1021"/>
      <c r="L252" s="1021"/>
      <c r="M252" s="1071"/>
      <c r="N252" s="1071"/>
      <c r="O252" s="1067"/>
      <c r="P252" s="1067"/>
      <c r="Q252" s="1068"/>
      <c r="R252" s="1068"/>
      <c r="S252" s="1015"/>
      <c r="T252" s="1015"/>
      <c r="U252" s="1015"/>
      <c r="V252" s="23"/>
      <c r="W252" s="23"/>
      <c r="X252" s="23"/>
    </row>
    <row r="253" spans="1:24" ht="14.5" x14ac:dyDescent="0.35">
      <c r="E253" s="246"/>
      <c r="F253" s="245"/>
      <c r="G253" s="17"/>
      <c r="H253" s="995"/>
      <c r="I253" s="995"/>
      <c r="J253" s="995"/>
      <c r="K253" s="1021"/>
      <c r="L253" s="1021"/>
      <c r="M253" s="1071"/>
      <c r="N253" s="1071"/>
      <c r="O253" s="1067"/>
      <c r="P253" s="1067"/>
      <c r="Q253" s="1068"/>
      <c r="R253" s="1068"/>
      <c r="S253" s="1015"/>
      <c r="T253" s="1015"/>
      <c r="U253" s="1015"/>
      <c r="V253" s="23"/>
      <c r="W253" s="23"/>
      <c r="X253" s="23"/>
    </row>
    <row r="254" spans="1:24" x14ac:dyDescent="0.3">
      <c r="H254" s="995"/>
      <c r="I254" s="995"/>
      <c r="J254" s="995"/>
      <c r="K254" s="995"/>
      <c r="L254" s="995"/>
      <c r="M254" s="995"/>
      <c r="N254" s="995"/>
      <c r="O254" s="1012"/>
      <c r="P254" s="1012"/>
      <c r="Q254" s="1012"/>
      <c r="R254" s="1012"/>
      <c r="S254" s="1012"/>
      <c r="T254" s="1012"/>
      <c r="U254" s="1012"/>
    </row>
    <row r="255" spans="1:24" x14ac:dyDescent="0.3">
      <c r="H255" s="995"/>
      <c r="I255" s="995"/>
      <c r="J255" s="995"/>
      <c r="K255" s="995"/>
      <c r="L255" s="995"/>
      <c r="M255" s="995"/>
      <c r="N255" s="995"/>
      <c r="O255" s="1012"/>
      <c r="P255" s="1012"/>
      <c r="Q255" s="1012"/>
      <c r="R255" s="1012"/>
      <c r="S255" s="1012"/>
      <c r="T255" s="1012"/>
      <c r="U255" s="1012"/>
    </row>
    <row r="256" spans="1:24" x14ac:dyDescent="0.3">
      <c r="A256" s="28"/>
      <c r="H256" s="995"/>
      <c r="I256" s="995"/>
      <c r="J256" s="995"/>
      <c r="K256" s="995"/>
      <c r="L256" s="995"/>
      <c r="M256" s="995"/>
      <c r="N256" s="995"/>
      <c r="O256" s="1012"/>
      <c r="P256" s="1012"/>
      <c r="Q256" s="1012"/>
      <c r="R256" s="1012"/>
      <c r="S256" s="1012"/>
      <c r="T256" s="1012"/>
      <c r="U256" s="1012"/>
    </row>
    <row r="257" spans="1:21" x14ac:dyDescent="0.3">
      <c r="H257" s="995"/>
      <c r="I257" s="995"/>
      <c r="J257" s="995"/>
      <c r="K257" s="995"/>
      <c r="L257" s="995"/>
      <c r="M257" s="995"/>
      <c r="N257" s="995"/>
      <c r="O257" s="1012"/>
      <c r="P257" s="1012"/>
      <c r="Q257" s="1012"/>
      <c r="R257" s="1012"/>
      <c r="S257" s="1012"/>
      <c r="T257" s="1012"/>
      <c r="U257" s="1012"/>
    </row>
    <row r="258" spans="1:21" x14ac:dyDescent="0.3">
      <c r="A258" s="17"/>
      <c r="H258" s="995"/>
      <c r="I258" s="995"/>
      <c r="J258" s="995"/>
      <c r="K258" s="995"/>
      <c r="L258" s="995"/>
      <c r="M258" s="995"/>
      <c r="N258" s="995"/>
      <c r="O258" s="1012"/>
      <c r="P258" s="1012"/>
      <c r="Q258" s="1012"/>
      <c r="R258" s="1012"/>
      <c r="S258" s="1012"/>
      <c r="T258" s="1012"/>
      <c r="U258" s="1012"/>
    </row>
    <row r="259" spans="1:21" x14ac:dyDescent="0.3">
      <c r="H259" s="995"/>
      <c r="I259" s="995"/>
      <c r="J259" s="995"/>
      <c r="K259" s="995"/>
      <c r="L259" s="995"/>
      <c r="M259" s="995"/>
      <c r="N259" s="995"/>
      <c r="O259" s="1012"/>
      <c r="P259" s="1012"/>
      <c r="Q259" s="1012"/>
      <c r="R259" s="1012"/>
      <c r="S259" s="1012"/>
      <c r="T259" s="1012"/>
      <c r="U259" s="1012"/>
    </row>
    <row r="260" spans="1:21" x14ac:dyDescent="0.3">
      <c r="H260" s="995"/>
      <c r="I260" s="995"/>
      <c r="J260" s="995"/>
      <c r="K260" s="995"/>
      <c r="L260" s="995"/>
      <c r="M260" s="995"/>
      <c r="N260" s="995"/>
      <c r="O260" s="1012"/>
      <c r="P260" s="1012"/>
      <c r="Q260" s="1012"/>
      <c r="R260" s="1012"/>
      <c r="S260" s="1012"/>
      <c r="T260" s="1012"/>
      <c r="U260" s="1012"/>
    </row>
    <row r="261" spans="1:21" x14ac:dyDescent="0.3">
      <c r="H261" s="995"/>
      <c r="I261" s="995"/>
      <c r="J261" s="995"/>
      <c r="K261" s="995"/>
      <c r="L261" s="995"/>
      <c r="M261" s="995"/>
      <c r="N261" s="995"/>
      <c r="O261" s="1012"/>
      <c r="P261" s="1012"/>
      <c r="Q261" s="1012"/>
      <c r="R261" s="1012"/>
      <c r="S261" s="1012"/>
      <c r="T261" s="1012"/>
      <c r="U261" s="1012"/>
    </row>
    <row r="262" spans="1:21" x14ac:dyDescent="0.3">
      <c r="H262" s="995"/>
      <c r="I262" s="995"/>
      <c r="J262" s="995"/>
      <c r="K262" s="995"/>
      <c r="L262" s="995"/>
      <c r="M262" s="995"/>
      <c r="N262" s="995"/>
      <c r="O262" s="1012"/>
      <c r="P262" s="1012"/>
      <c r="Q262" s="1012"/>
      <c r="R262" s="1012"/>
      <c r="S262" s="1012"/>
      <c r="T262" s="1012"/>
      <c r="U262" s="1012"/>
    </row>
    <row r="263" spans="1:21" x14ac:dyDescent="0.3">
      <c r="H263" s="995"/>
      <c r="I263" s="995"/>
      <c r="J263" s="995"/>
      <c r="K263" s="995"/>
      <c r="L263" s="995"/>
      <c r="M263" s="995"/>
      <c r="N263" s="995"/>
      <c r="O263" s="1012"/>
      <c r="P263" s="1012"/>
      <c r="Q263" s="1012"/>
      <c r="R263" s="1012"/>
      <c r="S263" s="1012"/>
      <c r="T263" s="1012"/>
      <c r="U263" s="1012"/>
    </row>
    <row r="264" spans="1:21" x14ac:dyDescent="0.3">
      <c r="H264" s="995"/>
      <c r="I264" s="995"/>
      <c r="J264" s="995"/>
      <c r="K264" s="995"/>
      <c r="L264" s="995"/>
      <c r="M264" s="995"/>
      <c r="N264" s="995"/>
      <c r="O264" s="1012"/>
      <c r="P264" s="1012"/>
      <c r="Q264" s="1012"/>
      <c r="R264" s="1012"/>
      <c r="S264" s="1012"/>
      <c r="T264" s="1012"/>
      <c r="U264" s="1012"/>
    </row>
    <row r="265" spans="1:21" x14ac:dyDescent="0.3">
      <c r="H265" s="995"/>
      <c r="I265" s="995"/>
      <c r="J265" s="995"/>
      <c r="K265" s="995"/>
      <c r="L265" s="995"/>
      <c r="M265" s="995"/>
      <c r="N265" s="995"/>
      <c r="O265" s="1012"/>
      <c r="P265" s="1012"/>
      <c r="Q265" s="1012"/>
      <c r="R265" s="1012"/>
      <c r="S265" s="1012"/>
      <c r="T265" s="1012"/>
      <c r="U265" s="1012"/>
    </row>
    <row r="266" spans="1:21" x14ac:dyDescent="0.3">
      <c r="H266" s="995"/>
      <c r="I266" s="995"/>
      <c r="J266" s="995"/>
      <c r="K266" s="995"/>
      <c r="L266" s="995"/>
      <c r="M266" s="995"/>
      <c r="N266" s="995"/>
      <c r="O266" s="1012"/>
      <c r="P266" s="1012"/>
      <c r="Q266" s="1012"/>
      <c r="R266" s="1012"/>
      <c r="S266" s="1012"/>
      <c r="T266" s="1012"/>
      <c r="U266" s="1012"/>
    </row>
    <row r="267" spans="1:21" x14ac:dyDescent="0.3">
      <c r="H267" s="995"/>
      <c r="I267" s="995"/>
      <c r="J267" s="995"/>
      <c r="K267" s="995"/>
      <c r="L267" s="995"/>
      <c r="M267" s="995"/>
      <c r="N267" s="995"/>
      <c r="O267" s="1012"/>
      <c r="P267" s="1012"/>
      <c r="Q267" s="1012"/>
      <c r="R267" s="1012"/>
      <c r="S267" s="1012"/>
      <c r="T267" s="1012"/>
      <c r="U267" s="1012"/>
    </row>
    <row r="268" spans="1:21" x14ac:dyDescent="0.3">
      <c r="H268" s="995"/>
      <c r="I268" s="995"/>
      <c r="J268" s="995"/>
      <c r="K268" s="995"/>
      <c r="L268" s="995"/>
      <c r="M268" s="995"/>
      <c r="N268" s="995"/>
      <c r="O268" s="1012"/>
      <c r="P268" s="1012"/>
      <c r="Q268" s="1012"/>
      <c r="R268" s="1012"/>
      <c r="S268" s="1012"/>
      <c r="T268" s="1012"/>
      <c r="U268" s="1012"/>
    </row>
    <row r="269" spans="1:21" x14ac:dyDescent="0.3">
      <c r="H269" s="995"/>
      <c r="I269" s="995"/>
      <c r="J269" s="995"/>
      <c r="K269" s="995"/>
      <c r="L269" s="995"/>
      <c r="M269" s="995"/>
      <c r="N269" s="995"/>
      <c r="O269" s="1012"/>
      <c r="P269" s="1012"/>
      <c r="Q269" s="1012"/>
      <c r="R269" s="1012"/>
      <c r="S269" s="1012"/>
      <c r="T269" s="1012"/>
      <c r="U269" s="1012"/>
    </row>
    <row r="270" spans="1:21" x14ac:dyDescent="0.3">
      <c r="H270" s="995"/>
      <c r="I270" s="995"/>
      <c r="J270" s="995"/>
      <c r="K270" s="995"/>
      <c r="L270" s="995"/>
      <c r="M270" s="995"/>
      <c r="N270" s="995"/>
      <c r="O270" s="1012"/>
      <c r="P270" s="1012"/>
      <c r="Q270" s="1012"/>
      <c r="R270" s="1012"/>
      <c r="S270" s="1012"/>
      <c r="T270" s="1012"/>
      <c r="U270" s="1012"/>
    </row>
    <row r="271" spans="1:21" x14ac:dyDescent="0.3">
      <c r="H271" s="995"/>
      <c r="I271" s="995"/>
      <c r="J271" s="995"/>
      <c r="K271" s="995"/>
      <c r="L271" s="995"/>
      <c r="M271" s="995"/>
      <c r="N271" s="995"/>
      <c r="O271" s="1012"/>
      <c r="P271" s="1012"/>
      <c r="Q271" s="1012"/>
      <c r="R271" s="1012"/>
      <c r="S271" s="1012"/>
      <c r="T271" s="1012"/>
      <c r="U271" s="1012"/>
    </row>
    <row r="272" spans="1:21" x14ac:dyDescent="0.3">
      <c r="H272" s="1012"/>
      <c r="I272" s="1012"/>
      <c r="J272" s="1012"/>
      <c r="K272" s="1012"/>
      <c r="L272" s="1012"/>
      <c r="M272" s="1012"/>
      <c r="N272" s="1012"/>
      <c r="O272" s="1012"/>
      <c r="P272" s="1012"/>
      <c r="Q272" s="1012"/>
      <c r="R272" s="1012"/>
      <c r="S272" s="1012"/>
      <c r="T272" s="1012"/>
      <c r="U272" s="1012"/>
    </row>
    <row r="275" spans="1:6" x14ac:dyDescent="0.3">
      <c r="A275" s="28"/>
    </row>
    <row r="276" spans="1:6" x14ac:dyDescent="0.3">
      <c r="A276" s="17"/>
      <c r="B276" s="1057"/>
      <c r="C276" s="1057"/>
    </row>
    <row r="277" spans="1:6" x14ac:dyDescent="0.3">
      <c r="A277" s="1072"/>
      <c r="B277" s="1073"/>
      <c r="C277" s="1073"/>
    </row>
    <row r="278" spans="1:6" x14ac:dyDescent="0.3">
      <c r="B278" s="23"/>
    </row>
    <row r="279" spans="1:6" x14ac:dyDescent="0.3">
      <c r="A279" s="1074"/>
      <c r="B279" s="1074"/>
    </row>
    <row r="280" spans="1:6" x14ac:dyDescent="0.3">
      <c r="A280" s="216"/>
      <c r="B280" s="1075"/>
      <c r="C280" s="216"/>
    </row>
    <row r="281" spans="1:6" x14ac:dyDescent="0.3">
      <c r="A281" s="216"/>
      <c r="B281" s="1075"/>
      <c r="C281" s="216"/>
    </row>
    <row r="282" spans="1:6" x14ac:dyDescent="0.3">
      <c r="A282" s="216"/>
      <c r="B282" s="1075"/>
      <c r="C282" s="216"/>
    </row>
    <row r="283" spans="1:6" x14ac:dyDescent="0.3">
      <c r="A283" s="1076"/>
      <c r="B283" s="1076"/>
      <c r="C283" s="1076"/>
      <c r="D283" s="1076"/>
      <c r="E283" s="1076"/>
      <c r="F283" s="1076"/>
    </row>
    <row r="285" spans="1:6" x14ac:dyDescent="0.3">
      <c r="A285" s="1076"/>
      <c r="B285" s="1076"/>
      <c r="C285" s="1076"/>
      <c r="D285" s="1076"/>
      <c r="E285" s="1076"/>
      <c r="F285" s="1076"/>
    </row>
  </sheetData>
  <sortState ref="I63:K70">
    <sortCondition ref="I63:I70"/>
  </sortState>
  <mergeCells count="7">
    <mergeCell ref="J81:L81"/>
    <mergeCell ref="A285:F285"/>
    <mergeCell ref="A279:B279"/>
    <mergeCell ref="A283:F283"/>
    <mergeCell ref="G81:I81"/>
    <mergeCell ref="A117:D117"/>
    <mergeCell ref="A132:D13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C8D4"/>
  </sheetPr>
  <dimension ref="A2:AG61"/>
  <sheetViews>
    <sheetView zoomScaleNormal="100" workbookViewId="0"/>
  </sheetViews>
  <sheetFormatPr defaultColWidth="9.1796875" defaultRowHeight="14" x14ac:dyDescent="0.3"/>
  <cols>
    <col min="1" max="1" width="44.81640625" style="3" customWidth="1"/>
    <col min="2" max="2" width="37" style="3" customWidth="1"/>
    <col min="3" max="3" width="20.81640625" style="3" customWidth="1"/>
    <col min="4" max="4" width="12.81640625" style="3" customWidth="1"/>
    <col min="5" max="5" width="11.81640625" style="3" customWidth="1"/>
    <col min="6" max="7" width="9.1796875" style="3"/>
    <col min="8" max="8" width="13.453125" style="3" customWidth="1"/>
    <col min="9" max="16384" width="9.1796875" style="3"/>
  </cols>
  <sheetData>
    <row r="2" spans="1:11" ht="14.5" thickBot="1" x14ac:dyDescent="0.35">
      <c r="A2" s="6" t="s">
        <v>1996</v>
      </c>
    </row>
    <row r="3" spans="1:11" ht="14.5" thickBot="1" x14ac:dyDescent="0.35">
      <c r="A3" s="806" t="s">
        <v>134</v>
      </c>
      <c r="B3" s="806" t="s">
        <v>145</v>
      </c>
      <c r="C3" s="852" t="s">
        <v>146</v>
      </c>
      <c r="D3" s="853"/>
      <c r="E3" s="853"/>
      <c r="F3" s="854"/>
    </row>
    <row r="4" spans="1:11" ht="17.25" customHeight="1" thickBot="1" x14ac:dyDescent="0.35">
      <c r="A4" s="844"/>
      <c r="B4" s="844"/>
      <c r="C4" s="852" t="s">
        <v>147</v>
      </c>
      <c r="D4" s="854"/>
      <c r="E4" s="852" t="s">
        <v>148</v>
      </c>
      <c r="F4" s="854"/>
    </row>
    <row r="5" spans="1:11" x14ac:dyDescent="0.3">
      <c r="A5" s="844"/>
      <c r="B5" s="844"/>
      <c r="C5" s="57" t="s">
        <v>149</v>
      </c>
      <c r="D5" s="57" t="s">
        <v>150</v>
      </c>
      <c r="E5" s="57" t="s">
        <v>149</v>
      </c>
      <c r="F5" s="57" t="s">
        <v>150</v>
      </c>
    </row>
    <row r="6" spans="1:11" ht="14.5" thickBot="1" x14ac:dyDescent="0.35">
      <c r="A6" s="776">
        <v>2024</v>
      </c>
      <c r="B6" s="132">
        <v>14712</v>
      </c>
      <c r="C6" s="131">
        <v>4263</v>
      </c>
      <c r="D6" s="131">
        <v>2930</v>
      </c>
      <c r="E6" s="131">
        <v>4880</v>
      </c>
      <c r="F6" s="131">
        <v>2639</v>
      </c>
    </row>
    <row r="7" spans="1:11" ht="14.5" thickBot="1" x14ac:dyDescent="0.35">
      <c r="A7" s="776">
        <v>2025</v>
      </c>
      <c r="B7" s="132">
        <v>15542</v>
      </c>
      <c r="C7" s="131">
        <v>4519</v>
      </c>
      <c r="D7" s="131">
        <v>2913</v>
      </c>
      <c r="E7" s="131">
        <v>5291</v>
      </c>
      <c r="F7" s="131">
        <v>2819</v>
      </c>
    </row>
    <row r="8" spans="1:11" x14ac:dyDescent="0.3">
      <c r="A8" s="5" t="s">
        <v>161</v>
      </c>
    </row>
    <row r="10" spans="1:11" x14ac:dyDescent="0.3">
      <c r="A10" s="6" t="s">
        <v>1997</v>
      </c>
    </row>
    <row r="11" spans="1:11" ht="63" customHeight="1" x14ac:dyDescent="0.3">
      <c r="A11" s="58" t="s">
        <v>134</v>
      </c>
      <c r="B11" s="59" t="s">
        <v>548</v>
      </c>
      <c r="C11" s="59" t="s">
        <v>151</v>
      </c>
      <c r="D11" s="59" t="s">
        <v>152</v>
      </c>
      <c r="E11" s="59" t="s">
        <v>153</v>
      </c>
      <c r="F11" s="59" t="s">
        <v>12</v>
      </c>
    </row>
    <row r="12" spans="1:11" ht="14.5" thickBot="1" x14ac:dyDescent="0.35">
      <c r="A12" s="776">
        <v>2024</v>
      </c>
      <c r="B12" s="50">
        <v>122</v>
      </c>
      <c r="C12" s="131">
        <v>1017</v>
      </c>
      <c r="D12" s="50">
        <v>59</v>
      </c>
      <c r="E12" s="50">
        <v>191</v>
      </c>
      <c r="F12" s="132">
        <v>1389</v>
      </c>
    </row>
    <row r="13" spans="1:11" ht="14.5" thickBot="1" x14ac:dyDescent="0.35">
      <c r="A13" s="776">
        <v>2025</v>
      </c>
      <c r="B13" s="50">
        <v>162</v>
      </c>
      <c r="C13" s="131">
        <v>1013</v>
      </c>
      <c r="D13" s="50">
        <v>65</v>
      </c>
      <c r="E13" s="50">
        <v>240</v>
      </c>
      <c r="F13" s="132">
        <v>1480</v>
      </c>
    </row>
    <row r="14" spans="1:11" x14ac:dyDescent="0.3">
      <c r="A14" s="5" t="s">
        <v>154</v>
      </c>
      <c r="B14" s="55"/>
      <c r="C14" s="55"/>
      <c r="D14" s="55"/>
      <c r="E14" s="55"/>
      <c r="F14" s="55"/>
      <c r="G14" s="55"/>
      <c r="H14" s="55"/>
      <c r="I14" s="55"/>
      <c r="J14" s="55"/>
      <c r="K14" s="55"/>
    </row>
    <row r="16" spans="1:11" x14ac:dyDescent="0.3">
      <c r="A16" s="6" t="s">
        <v>2170</v>
      </c>
    </row>
    <row r="17" spans="1:4" ht="14.5" thickBot="1" x14ac:dyDescent="0.35">
      <c r="A17" s="169" t="s">
        <v>0</v>
      </c>
      <c r="B17" s="36"/>
      <c r="C17" s="56"/>
      <c r="D17" s="56"/>
    </row>
    <row r="18" spans="1:4" ht="14.5" thickBot="1" x14ac:dyDescent="0.35">
      <c r="A18" s="127" t="s">
        <v>155</v>
      </c>
      <c r="B18" s="35" t="s">
        <v>1059</v>
      </c>
      <c r="C18" s="56"/>
      <c r="D18" s="56"/>
    </row>
    <row r="19" spans="1:4" ht="14.5" thickBot="1" x14ac:dyDescent="0.35">
      <c r="A19" s="60" t="s">
        <v>156</v>
      </c>
      <c r="B19" s="35" t="s">
        <v>1060</v>
      </c>
      <c r="C19" s="56"/>
      <c r="D19" s="56"/>
    </row>
    <row r="20" spans="1:4" ht="14.5" thickBot="1" x14ac:dyDescent="0.35">
      <c r="A20" s="60" t="s">
        <v>157</v>
      </c>
      <c r="B20" s="35" t="s">
        <v>1764</v>
      </c>
      <c r="C20" s="56"/>
      <c r="D20" s="56"/>
    </row>
    <row r="21" spans="1:4" ht="14.5" thickBot="1" x14ac:dyDescent="0.35">
      <c r="A21" s="190" t="s">
        <v>1061</v>
      </c>
      <c r="B21" s="35" t="s">
        <v>1062</v>
      </c>
      <c r="C21" s="56"/>
      <c r="D21" s="56"/>
    </row>
    <row r="22" spans="1:4" ht="14.5" thickBot="1" x14ac:dyDescent="0.35">
      <c r="A22" s="190" t="s">
        <v>1063</v>
      </c>
      <c r="B22" s="35" t="s">
        <v>1064</v>
      </c>
      <c r="C22" s="56"/>
      <c r="D22" s="56"/>
    </row>
    <row r="23" spans="1:4" ht="14.5" thickBot="1" x14ac:dyDescent="0.35">
      <c r="A23" s="190" t="s">
        <v>1065</v>
      </c>
      <c r="B23" s="35" t="s">
        <v>1066</v>
      </c>
      <c r="C23" s="56"/>
      <c r="D23" s="56"/>
    </row>
    <row r="24" spans="1:4" ht="14.5" thickBot="1" x14ac:dyDescent="0.35">
      <c r="A24" s="60" t="s">
        <v>158</v>
      </c>
      <c r="B24" s="35" t="s">
        <v>1067</v>
      </c>
      <c r="C24" s="56"/>
      <c r="D24" s="56"/>
    </row>
    <row r="25" spans="1:4" ht="14.5" thickBot="1" x14ac:dyDescent="0.35">
      <c r="A25" s="60" t="s">
        <v>159</v>
      </c>
      <c r="B25" s="35" t="s">
        <v>1765</v>
      </c>
      <c r="C25" s="56"/>
      <c r="D25" s="56"/>
    </row>
    <row r="26" spans="1:4" ht="18" customHeight="1" thickBot="1" x14ac:dyDescent="0.35">
      <c r="A26" s="60" t="s">
        <v>160</v>
      </c>
      <c r="B26" s="35" t="s">
        <v>1766</v>
      </c>
      <c r="C26" s="56"/>
      <c r="D26" s="56"/>
    </row>
    <row r="27" spans="1:4" ht="14.5" thickBot="1" x14ac:dyDescent="0.35">
      <c r="A27" s="60" t="s">
        <v>1075</v>
      </c>
      <c r="B27" s="35" t="s">
        <v>1076</v>
      </c>
      <c r="C27" s="56"/>
      <c r="D27" s="56"/>
    </row>
    <row r="28" spans="1:4" ht="18.75" customHeight="1" thickBot="1" x14ac:dyDescent="0.35">
      <c r="A28" s="60" t="s">
        <v>1077</v>
      </c>
      <c r="B28" s="35" t="s">
        <v>1078</v>
      </c>
      <c r="C28" s="56"/>
      <c r="D28" s="56"/>
    </row>
    <row r="29" spans="1:4" x14ac:dyDescent="0.3">
      <c r="A29" s="28" t="s">
        <v>161</v>
      </c>
      <c r="B29" s="189"/>
      <c r="C29" s="189"/>
      <c r="D29" s="189"/>
    </row>
    <row r="30" spans="1:4" x14ac:dyDescent="0.3">
      <c r="A30" s="5" t="s">
        <v>973</v>
      </c>
      <c r="B30" s="21"/>
      <c r="C30" s="21"/>
    </row>
    <row r="32" spans="1:4" x14ac:dyDescent="0.3">
      <c r="A32" s="9" t="s">
        <v>2171</v>
      </c>
    </row>
    <row r="33" spans="1:7" x14ac:dyDescent="0.3">
      <c r="E33" s="10" t="s">
        <v>940</v>
      </c>
      <c r="F33" s="30">
        <v>2024</v>
      </c>
      <c r="G33" s="30">
        <v>2025</v>
      </c>
    </row>
    <row r="34" spans="1:7" x14ac:dyDescent="0.3">
      <c r="E34" s="10" t="s">
        <v>941</v>
      </c>
      <c r="F34" s="51">
        <v>2950</v>
      </c>
      <c r="G34" s="51">
        <v>2929</v>
      </c>
    </row>
    <row r="35" spans="1:7" x14ac:dyDescent="0.3">
      <c r="E35" s="10" t="s">
        <v>942</v>
      </c>
      <c r="F35" s="51">
        <v>2963</v>
      </c>
      <c r="G35" s="51">
        <v>2976</v>
      </c>
    </row>
    <row r="36" spans="1:7" x14ac:dyDescent="0.3">
      <c r="E36" s="10" t="s">
        <v>943</v>
      </c>
      <c r="F36" s="51">
        <v>3413</v>
      </c>
      <c r="G36" s="51">
        <v>3460</v>
      </c>
    </row>
    <row r="38" spans="1:7" x14ac:dyDescent="0.3">
      <c r="F38" s="318"/>
      <c r="G38" s="318"/>
    </row>
    <row r="39" spans="1:7" x14ac:dyDescent="0.3">
      <c r="F39" s="247"/>
      <c r="G39" s="247"/>
    </row>
    <row r="40" spans="1:7" x14ac:dyDescent="0.3">
      <c r="F40" s="247"/>
      <c r="G40" s="247"/>
    </row>
    <row r="41" spans="1:7" x14ac:dyDescent="0.3">
      <c r="F41" s="247"/>
      <c r="G41" s="247"/>
    </row>
    <row r="46" spans="1:7" x14ac:dyDescent="0.3">
      <c r="A46" s="5" t="s">
        <v>1252</v>
      </c>
    </row>
    <row r="48" spans="1:7" ht="14.5" thickBot="1" x14ac:dyDescent="0.35">
      <c r="A48" s="9" t="s">
        <v>2172</v>
      </c>
    </row>
    <row r="49" spans="1:33" ht="28.5" thickBot="1" x14ac:dyDescent="0.35">
      <c r="A49" s="48" t="s">
        <v>1255</v>
      </c>
      <c r="B49" s="493" t="s">
        <v>1256</v>
      </c>
    </row>
    <row r="50" spans="1:33" ht="28.5" thickBot="1" x14ac:dyDescent="0.35">
      <c r="A50" s="502" t="s">
        <v>1257</v>
      </c>
      <c r="B50" s="503" t="s">
        <v>1258</v>
      </c>
    </row>
    <row r="51" spans="1:33" ht="28.5" thickBot="1" x14ac:dyDescent="0.35">
      <c r="A51" s="502" t="s">
        <v>1259</v>
      </c>
      <c r="B51" s="503" t="s">
        <v>1260</v>
      </c>
    </row>
    <row r="52" spans="1:33" ht="28.5" thickBot="1" x14ac:dyDescent="0.35">
      <c r="A52" s="502" t="s">
        <v>1261</v>
      </c>
      <c r="B52" s="503" t="s">
        <v>1262</v>
      </c>
    </row>
    <row r="53" spans="1:33" ht="28.5" thickBot="1" x14ac:dyDescent="0.35">
      <c r="A53" s="502" t="s">
        <v>1263</v>
      </c>
      <c r="B53" s="503" t="s">
        <v>1264</v>
      </c>
    </row>
    <row r="54" spans="1:33" ht="28.5" thickBot="1" x14ac:dyDescent="0.35">
      <c r="A54" s="502" t="s">
        <v>1265</v>
      </c>
      <c r="B54" s="503" t="s">
        <v>1266</v>
      </c>
    </row>
    <row r="55" spans="1:33" ht="28.5" thickBot="1" x14ac:dyDescent="0.35">
      <c r="A55" s="502" t="s">
        <v>1267</v>
      </c>
      <c r="B55" s="503" t="s">
        <v>1268</v>
      </c>
    </row>
    <row r="56" spans="1:33" x14ac:dyDescent="0.3">
      <c r="A56" s="500" t="s">
        <v>1252</v>
      </c>
    </row>
    <row r="58" spans="1:33" x14ac:dyDescent="0.3">
      <c r="G58" s="21"/>
      <c r="H58" s="23"/>
      <c r="I58" s="23"/>
      <c r="J58" s="23"/>
      <c r="K58" s="23"/>
      <c r="L58" s="23"/>
      <c r="M58" s="23"/>
      <c r="N58" s="23"/>
      <c r="O58" s="23"/>
      <c r="P58" s="23"/>
      <c r="Q58" s="23"/>
      <c r="R58" s="23"/>
      <c r="S58" s="23"/>
      <c r="T58" s="23"/>
      <c r="U58" s="23"/>
      <c r="V58" s="23"/>
      <c r="W58" s="23"/>
      <c r="X58" s="23"/>
      <c r="Y58" s="23"/>
      <c r="Z58" s="23"/>
      <c r="AA58" s="23"/>
      <c r="AB58" s="23"/>
      <c r="AC58" s="23"/>
      <c r="AD58" s="23"/>
      <c r="AE58" s="260"/>
      <c r="AF58" s="260"/>
      <c r="AG58" s="260"/>
    </row>
    <row r="59" spans="1:33" x14ac:dyDescent="0.3">
      <c r="G59" s="21"/>
      <c r="H59" s="23"/>
      <c r="I59" s="23"/>
      <c r="J59" s="23"/>
      <c r="K59" s="23"/>
      <c r="L59" s="23"/>
      <c r="M59" s="23"/>
      <c r="N59" s="23"/>
      <c r="O59" s="23"/>
      <c r="P59" s="23"/>
      <c r="Q59" s="23"/>
      <c r="R59" s="23"/>
      <c r="S59" s="23"/>
      <c r="T59" s="23"/>
      <c r="U59" s="23"/>
      <c r="V59" s="23"/>
      <c r="W59" s="23"/>
      <c r="X59" s="23"/>
      <c r="Y59" s="23"/>
      <c r="Z59" s="23"/>
      <c r="AA59" s="23"/>
      <c r="AB59" s="23"/>
      <c r="AC59" s="23"/>
      <c r="AD59" s="23"/>
      <c r="AE59" s="260"/>
      <c r="AF59" s="260"/>
      <c r="AG59" s="260"/>
    </row>
    <row r="60" spans="1:33" x14ac:dyDescent="0.3">
      <c r="G60" s="21"/>
      <c r="H60" s="23"/>
      <c r="I60" s="23"/>
      <c r="J60" s="23"/>
      <c r="K60" s="23"/>
      <c r="L60" s="23"/>
      <c r="M60" s="23"/>
      <c r="N60" s="23"/>
      <c r="O60" s="23"/>
      <c r="P60" s="23"/>
      <c r="Q60" s="23"/>
      <c r="R60" s="23"/>
      <c r="S60" s="23"/>
      <c r="T60" s="23"/>
      <c r="U60" s="23"/>
      <c r="V60" s="23"/>
      <c r="W60" s="23"/>
      <c r="X60" s="23"/>
      <c r="Y60" s="23"/>
      <c r="Z60" s="23"/>
      <c r="AA60" s="23"/>
      <c r="AB60" s="23"/>
      <c r="AC60" s="23"/>
      <c r="AD60" s="23"/>
      <c r="AE60" s="260"/>
      <c r="AF60" s="260"/>
      <c r="AG60" s="260"/>
    </row>
    <row r="61" spans="1:33" x14ac:dyDescent="0.3">
      <c r="G61" s="17"/>
      <c r="H61" s="261"/>
      <c r="I61" s="261"/>
      <c r="J61" s="261"/>
      <c r="K61" s="261"/>
      <c r="L61" s="261"/>
      <c r="M61" s="261"/>
      <c r="N61" s="261"/>
      <c r="O61" s="261"/>
      <c r="P61" s="261"/>
      <c r="Q61" s="261"/>
      <c r="R61" s="261"/>
      <c r="S61" s="261"/>
      <c r="T61" s="261"/>
      <c r="U61" s="261"/>
      <c r="V61" s="261"/>
      <c r="W61" s="261"/>
      <c r="X61" s="261"/>
      <c r="Y61" s="261"/>
      <c r="Z61" s="261"/>
      <c r="AA61" s="261"/>
      <c r="AB61" s="261"/>
      <c r="AC61" s="261"/>
      <c r="AD61" s="261"/>
      <c r="AE61" s="261"/>
      <c r="AF61" s="261"/>
      <c r="AG61" s="261"/>
    </row>
  </sheetData>
  <mergeCells count="5">
    <mergeCell ref="A3:A5"/>
    <mergeCell ref="B3:B5"/>
    <mergeCell ref="C3:F3"/>
    <mergeCell ref="C4:D4"/>
    <mergeCell ref="E4:F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pageSetUpPr fitToPage="1"/>
  </sheetPr>
  <dimension ref="A2:Q193"/>
  <sheetViews>
    <sheetView zoomScaleNormal="100" workbookViewId="0"/>
  </sheetViews>
  <sheetFormatPr defaultColWidth="9.1796875" defaultRowHeight="14" x14ac:dyDescent="0.3"/>
  <cols>
    <col min="1" max="1" width="62.1796875" style="3" customWidth="1"/>
    <col min="2" max="2" width="19" style="3" customWidth="1"/>
    <col min="3" max="3" width="19.7265625" style="3" customWidth="1"/>
    <col min="4" max="4" width="14.54296875" style="3" customWidth="1"/>
    <col min="5" max="5" width="19" style="3" customWidth="1"/>
    <col min="6" max="6" width="14.1796875" style="3" customWidth="1"/>
    <col min="7" max="7" width="16.26953125" style="3" customWidth="1"/>
    <col min="8" max="8" width="9.1796875" style="3"/>
    <col min="9" max="9" width="11.26953125" style="3" customWidth="1"/>
    <col min="10" max="10" width="9.1796875" style="3"/>
    <col min="11" max="11" width="12" style="3" bestFit="1" customWidth="1"/>
    <col min="12" max="12" width="14.26953125" style="3" customWidth="1"/>
    <col min="13" max="14" width="13.7265625" style="3" bestFit="1" customWidth="1"/>
    <col min="15" max="15" width="9.1796875" style="3"/>
    <col min="16" max="16" width="11" style="3" customWidth="1"/>
    <col min="17" max="17" width="12.81640625" style="3" customWidth="1"/>
    <col min="18" max="18" width="9.1796875" style="3"/>
    <col min="19" max="19" width="13.7265625" style="3" customWidth="1"/>
    <col min="20" max="21" width="9.1796875" style="3"/>
    <col min="22" max="22" width="10.54296875" style="3" customWidth="1"/>
    <col min="23" max="24" width="9.1796875" style="3"/>
    <col min="25" max="25" width="12.7265625" style="3" customWidth="1"/>
    <col min="26" max="27" width="9.1796875" style="3"/>
    <col min="28" max="28" width="13.7265625" style="3" customWidth="1"/>
    <col min="29" max="16384" width="9.1796875" style="3"/>
  </cols>
  <sheetData>
    <row r="2" spans="1:3" ht="14.5" thickBot="1" x14ac:dyDescent="0.35">
      <c r="A2" s="9" t="s">
        <v>2173</v>
      </c>
    </row>
    <row r="3" spans="1:3" ht="27.5" thickBot="1" x14ac:dyDescent="0.35">
      <c r="A3" s="575" t="s">
        <v>1767</v>
      </c>
      <c r="B3" s="703" t="s">
        <v>1998</v>
      </c>
      <c r="C3" s="703" t="s">
        <v>1999</v>
      </c>
    </row>
    <row r="4" spans="1:3" ht="14.5" thickBot="1" x14ac:dyDescent="0.35">
      <c r="A4" s="691" t="s">
        <v>1768</v>
      </c>
      <c r="B4" s="692" t="s">
        <v>1769</v>
      </c>
      <c r="C4" s="692" t="s">
        <v>1769</v>
      </c>
    </row>
    <row r="5" spans="1:3" ht="14.5" thickBot="1" x14ac:dyDescent="0.35">
      <c r="A5" s="577" t="s">
        <v>1770</v>
      </c>
      <c r="B5" s="686" t="s">
        <v>1771</v>
      </c>
      <c r="C5" s="686" t="s">
        <v>1771</v>
      </c>
    </row>
    <row r="6" spans="1:3" ht="14.5" thickBot="1" x14ac:dyDescent="0.35">
      <c r="A6" s="577" t="s">
        <v>1772</v>
      </c>
      <c r="B6" s="686" t="s">
        <v>1773</v>
      </c>
      <c r="C6" s="686" t="s">
        <v>1773</v>
      </c>
    </row>
    <row r="7" spans="1:3" ht="14.5" thickBot="1" x14ac:dyDescent="0.35">
      <c r="A7" s="577" t="s">
        <v>1774</v>
      </c>
      <c r="B7" s="686">
        <v>331.94</v>
      </c>
      <c r="C7" s="686">
        <v>331.94</v>
      </c>
    </row>
    <row r="8" spans="1:3" ht="14.5" thickBot="1" x14ac:dyDescent="0.35">
      <c r="A8" s="576" t="s">
        <v>1775</v>
      </c>
      <c r="B8" s="687" t="s">
        <v>1769</v>
      </c>
      <c r="C8" s="687" t="s">
        <v>1769</v>
      </c>
    </row>
    <row r="9" spans="1:3" ht="14.5" thickBot="1" x14ac:dyDescent="0.35">
      <c r="A9" s="576" t="s">
        <v>1776</v>
      </c>
      <c r="B9" s="687" t="s">
        <v>1769</v>
      </c>
      <c r="C9" s="687" t="s">
        <v>1769</v>
      </c>
    </row>
    <row r="10" spans="1:3" ht="14.5" thickBot="1" x14ac:dyDescent="0.35">
      <c r="A10" s="576" t="s">
        <v>1777</v>
      </c>
      <c r="B10" s="687" t="s">
        <v>1778</v>
      </c>
      <c r="C10" s="687" t="s">
        <v>1778</v>
      </c>
    </row>
    <row r="11" spans="1:3" ht="34.5" customHeight="1" thickBot="1" x14ac:dyDescent="0.35">
      <c r="A11" s="576" t="s">
        <v>1779</v>
      </c>
      <c r="B11" s="687" t="s">
        <v>1780</v>
      </c>
      <c r="C11" s="687" t="s">
        <v>1780</v>
      </c>
    </row>
    <row r="12" spans="1:3" ht="14.5" thickBot="1" x14ac:dyDescent="0.35">
      <c r="A12" s="577" t="s">
        <v>1781</v>
      </c>
      <c r="B12" s="686" t="s">
        <v>1782</v>
      </c>
      <c r="C12" s="686" t="s">
        <v>1782</v>
      </c>
    </row>
    <row r="13" spans="1:3" ht="27.5" thickBot="1" x14ac:dyDescent="0.35">
      <c r="A13" s="576" t="s">
        <v>1783</v>
      </c>
      <c r="B13" s="687" t="s">
        <v>1780</v>
      </c>
      <c r="C13" s="687" t="s">
        <v>1780</v>
      </c>
    </row>
    <row r="14" spans="1:3" x14ac:dyDescent="0.3">
      <c r="A14" s="688" t="s">
        <v>1784</v>
      </c>
      <c r="B14" s="861" t="s">
        <v>1780</v>
      </c>
      <c r="C14" s="861" t="s">
        <v>1780</v>
      </c>
    </row>
    <row r="15" spans="1:3" ht="14.5" thickBot="1" x14ac:dyDescent="0.35">
      <c r="A15" s="576" t="s">
        <v>1785</v>
      </c>
      <c r="B15" s="862"/>
      <c r="C15" s="862"/>
    </row>
    <row r="16" spans="1:3" ht="14.5" thickBot="1" x14ac:dyDescent="0.35">
      <c r="A16" s="576" t="s">
        <v>1786</v>
      </c>
      <c r="B16" s="689">
        <v>1659.7</v>
      </c>
      <c r="C16" s="690" t="s">
        <v>1771</v>
      </c>
    </row>
    <row r="17" spans="1:3" x14ac:dyDescent="0.3">
      <c r="A17" s="192" t="s">
        <v>1269</v>
      </c>
      <c r="B17" s="21"/>
      <c r="C17" s="21"/>
    </row>
    <row r="18" spans="1:3" x14ac:dyDescent="0.3">
      <c r="A18" s="192"/>
      <c r="B18" s="21"/>
      <c r="C18" s="21"/>
    </row>
    <row r="19" spans="1:3" x14ac:dyDescent="0.3">
      <c r="A19" s="62"/>
    </row>
    <row r="20" spans="1:3" ht="14.5" thickBot="1" x14ac:dyDescent="0.35">
      <c r="A20" s="166" t="s">
        <v>2174</v>
      </c>
    </row>
    <row r="21" spans="1:3" ht="30" customHeight="1" thickBot="1" x14ac:dyDescent="0.35">
      <c r="A21" s="48" t="s">
        <v>167</v>
      </c>
      <c r="B21" s="702" t="s">
        <v>1808</v>
      </c>
      <c r="C21" s="702" t="s">
        <v>1807</v>
      </c>
    </row>
    <row r="22" spans="1:3" ht="14.5" thickBot="1" x14ac:dyDescent="0.35">
      <c r="A22" s="691" t="s">
        <v>1793</v>
      </c>
      <c r="B22" s="697">
        <v>5.83</v>
      </c>
      <c r="C22" s="697">
        <v>6.22</v>
      </c>
    </row>
    <row r="23" spans="1:3" ht="14.5" thickBot="1" x14ac:dyDescent="0.35">
      <c r="A23" s="693" t="s">
        <v>1787</v>
      </c>
      <c r="B23" s="35">
        <v>139.79</v>
      </c>
      <c r="C23" s="35">
        <v>144.97</v>
      </c>
    </row>
    <row r="24" spans="1:3" ht="14.5" thickBot="1" x14ac:dyDescent="0.35">
      <c r="A24" s="693" t="s">
        <v>1788</v>
      </c>
      <c r="B24" s="35"/>
      <c r="C24" s="35"/>
    </row>
    <row r="25" spans="1:3" ht="16" thickBot="1" x14ac:dyDescent="0.35">
      <c r="A25" s="696" t="s">
        <v>1792</v>
      </c>
      <c r="B25" s="35"/>
      <c r="C25" s="35"/>
    </row>
    <row r="26" spans="1:3" ht="14.5" thickBot="1" x14ac:dyDescent="0.35">
      <c r="A26" s="695" t="s">
        <v>169</v>
      </c>
      <c r="B26" s="35">
        <v>50.86</v>
      </c>
      <c r="C26" s="35">
        <v>52.74</v>
      </c>
    </row>
    <row r="27" spans="1:3" ht="14.5" thickBot="1" x14ac:dyDescent="0.35">
      <c r="A27" s="695" t="s">
        <v>170</v>
      </c>
      <c r="B27" s="35">
        <v>25.43</v>
      </c>
      <c r="C27" s="35">
        <v>26.37</v>
      </c>
    </row>
    <row r="28" spans="1:3" ht="14.5" thickBot="1" x14ac:dyDescent="0.35">
      <c r="A28" s="695" t="s">
        <v>171</v>
      </c>
      <c r="B28" s="35">
        <v>15.27</v>
      </c>
      <c r="C28" s="35">
        <v>15.83</v>
      </c>
    </row>
    <row r="29" spans="1:3" s="116" customFormat="1" ht="15" customHeight="1" thickBot="1" x14ac:dyDescent="0.4">
      <c r="A29" s="694" t="s">
        <v>1429</v>
      </c>
      <c r="B29" s="35">
        <v>25.43</v>
      </c>
      <c r="C29" s="35">
        <v>26.37</v>
      </c>
    </row>
    <row r="30" spans="1:3" ht="16" thickBot="1" x14ac:dyDescent="0.35">
      <c r="A30" s="694" t="s">
        <v>1430</v>
      </c>
      <c r="B30" s="35">
        <v>45.76</v>
      </c>
      <c r="C30" s="35">
        <v>47.45</v>
      </c>
    </row>
    <row r="31" spans="1:3" ht="16" thickBot="1" x14ac:dyDescent="0.35">
      <c r="A31" s="694" t="s">
        <v>1789</v>
      </c>
      <c r="B31" s="35">
        <v>61.02</v>
      </c>
      <c r="C31" s="35">
        <v>63.28</v>
      </c>
    </row>
    <row r="32" spans="1:3" ht="14.5" thickBot="1" x14ac:dyDescent="0.35">
      <c r="A32" s="693" t="s">
        <v>1790</v>
      </c>
      <c r="B32" s="35"/>
      <c r="C32" s="35"/>
    </row>
    <row r="33" spans="1:4" ht="14.5" thickBot="1" x14ac:dyDescent="0.35">
      <c r="A33" s="693" t="s">
        <v>1806</v>
      </c>
      <c r="B33" s="35"/>
      <c r="C33" s="35"/>
    </row>
    <row r="34" spans="1:4" ht="14.5" thickBot="1" x14ac:dyDescent="0.35">
      <c r="A34" s="695" t="s">
        <v>172</v>
      </c>
      <c r="B34" s="579">
        <v>615.5</v>
      </c>
      <c r="C34" s="579">
        <v>663.5</v>
      </c>
    </row>
    <row r="35" spans="1:4" ht="14.5" thickBot="1" x14ac:dyDescent="0.35">
      <c r="A35" s="695" t="s">
        <v>1791</v>
      </c>
      <c r="B35" s="579">
        <v>818.6</v>
      </c>
      <c r="C35" s="579">
        <v>882.5</v>
      </c>
    </row>
    <row r="36" spans="1:4" x14ac:dyDescent="0.3">
      <c r="A36" s="192" t="s">
        <v>1269</v>
      </c>
      <c r="B36" s="21"/>
      <c r="C36" s="21"/>
    </row>
    <row r="37" spans="1:4" s="151" customFormat="1" x14ac:dyDescent="0.3">
      <c r="A37" s="28" t="s">
        <v>945</v>
      </c>
      <c r="B37" s="21"/>
      <c r="C37" s="21"/>
    </row>
    <row r="39" spans="1:4" ht="14.5" thickBot="1" x14ac:dyDescent="0.35">
      <c r="A39" s="6" t="s">
        <v>2175</v>
      </c>
    </row>
    <row r="40" spans="1:4" ht="16.5" customHeight="1" thickBot="1" x14ac:dyDescent="0.35">
      <c r="A40" s="806" t="s">
        <v>163</v>
      </c>
      <c r="B40" s="852" t="s">
        <v>17</v>
      </c>
      <c r="C40" s="854"/>
    </row>
    <row r="41" spans="1:4" ht="12.75" customHeight="1" thickBot="1" x14ac:dyDescent="0.35">
      <c r="A41" s="807"/>
      <c r="B41" s="700" t="s">
        <v>1805</v>
      </c>
      <c r="C41" s="700" t="s">
        <v>1804</v>
      </c>
    </row>
    <row r="42" spans="1:4" ht="14.5" thickBot="1" x14ac:dyDescent="0.35">
      <c r="A42" s="179" t="s">
        <v>164</v>
      </c>
      <c r="B42" s="285">
        <v>188036</v>
      </c>
      <c r="C42" s="285">
        <v>194997</v>
      </c>
      <c r="D42" s="21"/>
    </row>
    <row r="43" spans="1:4" ht="14.5" thickBot="1" x14ac:dyDescent="0.35">
      <c r="A43" s="179" t="s">
        <v>165</v>
      </c>
      <c r="B43" s="33">
        <v>163044</v>
      </c>
      <c r="C43" s="33">
        <v>171393</v>
      </c>
      <c r="D43" s="21"/>
    </row>
    <row r="44" spans="1:4" ht="28.5" thickBot="1" x14ac:dyDescent="0.35">
      <c r="A44" s="191" t="s">
        <v>836</v>
      </c>
      <c r="B44" s="286">
        <v>351080</v>
      </c>
      <c r="C44" s="286">
        <v>366390</v>
      </c>
      <c r="D44" s="21"/>
    </row>
    <row r="45" spans="1:4" ht="14.5" thickBot="1" x14ac:dyDescent="0.35">
      <c r="A45" s="191" t="s">
        <v>166</v>
      </c>
      <c r="B45" s="286">
        <v>135654</v>
      </c>
      <c r="C45" s="286">
        <v>155198</v>
      </c>
      <c r="D45" s="21"/>
    </row>
    <row r="46" spans="1:4" x14ac:dyDescent="0.3">
      <c r="A46" s="192" t="s">
        <v>1269</v>
      </c>
    </row>
    <row r="48" spans="1:4" ht="14.5" thickBot="1" x14ac:dyDescent="0.35">
      <c r="A48" s="6" t="s">
        <v>2176</v>
      </c>
    </row>
    <row r="49" spans="1:7" ht="42" customHeight="1" thickBot="1" x14ac:dyDescent="0.35">
      <c r="A49" s="48" t="s">
        <v>173</v>
      </c>
      <c r="B49" s="702" t="s">
        <v>174</v>
      </c>
      <c r="C49" s="702" t="s">
        <v>175</v>
      </c>
    </row>
    <row r="50" spans="1:7" ht="14.5" thickBot="1" x14ac:dyDescent="0.35">
      <c r="A50" s="179" t="s">
        <v>176</v>
      </c>
      <c r="B50" s="180">
        <v>137850</v>
      </c>
      <c r="C50" s="180">
        <v>255644818</v>
      </c>
    </row>
    <row r="51" spans="1:7" ht="14.5" thickBot="1" x14ac:dyDescent="0.35">
      <c r="A51" s="179" t="s">
        <v>177</v>
      </c>
      <c r="B51" s="180">
        <v>74432</v>
      </c>
      <c r="C51" s="180">
        <v>631488726</v>
      </c>
    </row>
    <row r="52" spans="1:7" ht="14.5" thickBot="1" x14ac:dyDescent="0.35">
      <c r="A52" s="191" t="s">
        <v>132</v>
      </c>
      <c r="B52" s="193">
        <v>212282</v>
      </c>
      <c r="C52" s="193">
        <v>887133544</v>
      </c>
      <c r="D52" s="12"/>
    </row>
    <row r="53" spans="1:7" x14ac:dyDescent="0.3">
      <c r="A53" s="192" t="s">
        <v>1269</v>
      </c>
    </row>
    <row r="54" spans="1:7" x14ac:dyDescent="0.3">
      <c r="A54" s="62" t="s">
        <v>549</v>
      </c>
    </row>
    <row r="56" spans="1:7" x14ac:dyDescent="0.3">
      <c r="A56" s="6" t="s">
        <v>2177</v>
      </c>
    </row>
    <row r="57" spans="1:7" x14ac:dyDescent="0.3">
      <c r="E57" s="10"/>
      <c r="F57" s="699">
        <v>2024</v>
      </c>
      <c r="G57" s="699">
        <v>2025</v>
      </c>
    </row>
    <row r="58" spans="1:7" x14ac:dyDescent="0.3">
      <c r="E58" s="10" t="s">
        <v>82</v>
      </c>
      <c r="F58" s="51">
        <v>143428</v>
      </c>
      <c r="G58" s="51">
        <v>140120</v>
      </c>
    </row>
    <row r="59" spans="1:7" x14ac:dyDescent="0.3">
      <c r="E59" s="10" t="s">
        <v>83</v>
      </c>
      <c r="F59" s="51">
        <v>144041</v>
      </c>
      <c r="G59" s="51">
        <v>140617</v>
      </c>
    </row>
    <row r="60" spans="1:7" x14ac:dyDescent="0.3">
      <c r="E60" s="10" t="s">
        <v>84</v>
      </c>
      <c r="F60" s="51">
        <v>144433</v>
      </c>
      <c r="G60" s="51">
        <v>140891</v>
      </c>
    </row>
    <row r="61" spans="1:7" x14ac:dyDescent="0.3">
      <c r="E61" s="10" t="s">
        <v>85</v>
      </c>
      <c r="F61" s="51">
        <v>144664</v>
      </c>
      <c r="G61" s="51">
        <v>141037</v>
      </c>
    </row>
    <row r="62" spans="1:7" x14ac:dyDescent="0.3">
      <c r="E62" s="10" t="s">
        <v>86</v>
      </c>
      <c r="F62" s="51">
        <v>144967</v>
      </c>
      <c r="G62" s="51">
        <v>141055</v>
      </c>
    </row>
    <row r="63" spans="1:7" x14ac:dyDescent="0.3">
      <c r="E63" s="10" t="s">
        <v>87</v>
      </c>
      <c r="F63" s="51">
        <v>145306</v>
      </c>
      <c r="G63" s="51">
        <v>141428</v>
      </c>
    </row>
    <row r="64" spans="1:7" x14ac:dyDescent="0.3">
      <c r="E64" s="10" t="s">
        <v>88</v>
      </c>
      <c r="F64" s="51">
        <v>145554</v>
      </c>
      <c r="G64" s="51">
        <v>141694</v>
      </c>
    </row>
    <row r="65" spans="1:8" x14ac:dyDescent="0.3">
      <c r="E65" s="10" t="s">
        <v>89</v>
      </c>
      <c r="F65" s="51">
        <v>138053</v>
      </c>
      <c r="G65" s="51">
        <v>132596</v>
      </c>
    </row>
    <row r="66" spans="1:8" x14ac:dyDescent="0.3">
      <c r="E66" s="10" t="s">
        <v>90</v>
      </c>
      <c r="F66" s="51">
        <v>138969</v>
      </c>
      <c r="G66" s="51">
        <v>133353</v>
      </c>
    </row>
    <row r="67" spans="1:8" x14ac:dyDescent="0.3">
      <c r="E67" s="10" t="s">
        <v>91</v>
      </c>
      <c r="F67" s="51">
        <v>139716</v>
      </c>
      <c r="G67" s="51">
        <v>133911</v>
      </c>
    </row>
    <row r="68" spans="1:8" x14ac:dyDescent="0.3">
      <c r="E68" s="10" t="s">
        <v>92</v>
      </c>
      <c r="F68" s="51">
        <v>140029</v>
      </c>
      <c r="G68" s="51">
        <v>133956</v>
      </c>
    </row>
    <row r="69" spans="1:8" x14ac:dyDescent="0.3">
      <c r="E69" s="10" t="s">
        <v>93</v>
      </c>
      <c r="F69" s="51">
        <v>140214</v>
      </c>
      <c r="G69" s="51">
        <v>133543</v>
      </c>
    </row>
    <row r="70" spans="1:8" x14ac:dyDescent="0.3">
      <c r="A70" s="192" t="s">
        <v>1269</v>
      </c>
    </row>
    <row r="71" spans="1:8" x14ac:dyDescent="0.3">
      <c r="A71" s="5" t="s">
        <v>178</v>
      </c>
    </row>
    <row r="73" spans="1:8" ht="14.5" thickBot="1" x14ac:dyDescent="0.35">
      <c r="A73" s="6" t="s">
        <v>2178</v>
      </c>
    </row>
    <row r="74" spans="1:8" ht="14.5" thickBot="1" x14ac:dyDescent="0.35">
      <c r="A74" s="806" t="s">
        <v>179</v>
      </c>
      <c r="B74" s="852">
        <v>2024</v>
      </c>
      <c r="C74" s="853"/>
      <c r="D74" s="853"/>
      <c r="E74" s="852">
        <v>2025</v>
      </c>
      <c r="F74" s="853"/>
      <c r="G74" s="853"/>
      <c r="H74" s="67"/>
    </row>
    <row r="75" spans="1:8" ht="16.5" customHeight="1" x14ac:dyDescent="0.3">
      <c r="A75" s="844"/>
      <c r="B75" s="806" t="s">
        <v>174</v>
      </c>
      <c r="C75" s="847" t="s">
        <v>180</v>
      </c>
      <c r="D75" s="806" t="s">
        <v>175</v>
      </c>
      <c r="E75" s="806" t="s">
        <v>174</v>
      </c>
      <c r="F75" s="847" t="s">
        <v>180</v>
      </c>
      <c r="G75" s="806" t="s">
        <v>175</v>
      </c>
      <c r="H75" s="863"/>
    </row>
    <row r="76" spans="1:8" ht="36" customHeight="1" thickBot="1" x14ac:dyDescent="0.35">
      <c r="A76" s="807"/>
      <c r="B76" s="807"/>
      <c r="C76" s="849"/>
      <c r="D76" s="807"/>
      <c r="E76" s="807"/>
      <c r="F76" s="849"/>
      <c r="G76" s="807"/>
      <c r="H76" s="863"/>
    </row>
    <row r="77" spans="1:8" ht="14.5" thickBot="1" x14ac:dyDescent="0.35">
      <c r="A77" s="194" t="s">
        <v>181</v>
      </c>
      <c r="B77" s="180">
        <v>13465</v>
      </c>
      <c r="C77" s="195">
        <v>760.44</v>
      </c>
      <c r="D77" s="196">
        <v>125570064</v>
      </c>
      <c r="E77" s="180">
        <v>13955</v>
      </c>
      <c r="F77" s="195">
        <f t="shared" ref="F77:F84" si="0">G77/12/E77</f>
        <v>811.09979696643973</v>
      </c>
      <c r="G77" s="196">
        <v>135826772</v>
      </c>
      <c r="H77" s="67"/>
    </row>
    <row r="78" spans="1:8" ht="15.75" customHeight="1" thickBot="1" x14ac:dyDescent="0.35">
      <c r="A78" s="194" t="s">
        <v>168</v>
      </c>
      <c r="B78" s="180">
        <v>2395</v>
      </c>
      <c r="C78" s="195">
        <v>105.55</v>
      </c>
      <c r="D78" s="196">
        <v>3101369</v>
      </c>
      <c r="E78" s="180">
        <v>2353</v>
      </c>
      <c r="F78" s="195">
        <f t="shared" si="0"/>
        <v>109.55794021816122</v>
      </c>
      <c r="G78" s="196">
        <v>3093478</v>
      </c>
      <c r="H78" s="67"/>
    </row>
    <row r="79" spans="1:8" ht="14.5" thickBot="1" x14ac:dyDescent="0.35">
      <c r="A79" s="194" t="s">
        <v>182</v>
      </c>
      <c r="B79" s="180">
        <v>135568</v>
      </c>
      <c r="C79" s="195">
        <v>44.6</v>
      </c>
      <c r="D79" s="196">
        <v>74549208</v>
      </c>
      <c r="E79" s="180">
        <v>130390</v>
      </c>
      <c r="F79" s="195">
        <f t="shared" si="0"/>
        <v>46.762159674821689</v>
      </c>
      <c r="G79" s="196">
        <v>73167816</v>
      </c>
      <c r="H79" s="67"/>
    </row>
    <row r="80" spans="1:8" ht="14.5" thickBot="1" x14ac:dyDescent="0.35">
      <c r="A80" s="197" t="s">
        <v>837</v>
      </c>
      <c r="B80" s="180">
        <v>42239</v>
      </c>
      <c r="C80" s="195">
        <v>32.659999999999997</v>
      </c>
      <c r="D80" s="196">
        <v>17002611</v>
      </c>
      <c r="E80" s="180">
        <v>39938</v>
      </c>
      <c r="F80" s="195">
        <f t="shared" si="0"/>
        <v>34.566584455906657</v>
      </c>
      <c r="G80" s="196">
        <v>16566243</v>
      </c>
      <c r="H80" s="67"/>
    </row>
    <row r="81" spans="1:12" ht="14.5" thickBot="1" x14ac:dyDescent="0.35">
      <c r="A81" s="197" t="s">
        <v>183</v>
      </c>
      <c r="B81" s="180">
        <v>76443</v>
      </c>
      <c r="C81" s="195">
        <v>25.15</v>
      </c>
      <c r="D81" s="196">
        <v>23678132</v>
      </c>
      <c r="E81" s="180">
        <v>74570</v>
      </c>
      <c r="F81" s="195">
        <f t="shared" si="0"/>
        <v>26.388804702516651</v>
      </c>
      <c r="G81" s="196">
        <v>23613758</v>
      </c>
      <c r="H81" s="67"/>
    </row>
    <row r="82" spans="1:12" ht="14.5" thickBot="1" x14ac:dyDescent="0.35">
      <c r="A82" s="197" t="s">
        <v>796</v>
      </c>
      <c r="B82" s="180">
        <v>60575</v>
      </c>
      <c r="C82" s="195">
        <v>45.26</v>
      </c>
      <c r="D82" s="196">
        <v>33841089</v>
      </c>
      <c r="E82" s="180">
        <v>57741</v>
      </c>
      <c r="F82" s="195">
        <f t="shared" si="0"/>
        <v>47.570106163731147</v>
      </c>
      <c r="G82" s="196">
        <v>32960946</v>
      </c>
      <c r="H82" s="67"/>
      <c r="I82" s="16"/>
      <c r="K82" s="12"/>
    </row>
    <row r="83" spans="1:12" ht="14.5" thickBot="1" x14ac:dyDescent="0.35">
      <c r="A83" s="197" t="s">
        <v>797</v>
      </c>
      <c r="B83" s="177">
        <v>36</v>
      </c>
      <c r="C83" s="195">
        <v>61.14</v>
      </c>
      <c r="D83" s="196">
        <v>27377</v>
      </c>
      <c r="E83" s="177">
        <v>35</v>
      </c>
      <c r="F83" s="195">
        <f t="shared" si="0"/>
        <v>63.973809523809528</v>
      </c>
      <c r="G83" s="196">
        <v>26869</v>
      </c>
      <c r="H83" s="67"/>
    </row>
    <row r="84" spans="1:12" ht="14.5" thickBot="1" x14ac:dyDescent="0.35">
      <c r="A84" s="194" t="s">
        <v>162</v>
      </c>
      <c r="B84" s="180">
        <v>69923</v>
      </c>
      <c r="C84" s="195">
        <v>552.64</v>
      </c>
      <c r="D84" s="196">
        <v>490842044</v>
      </c>
      <c r="E84" s="180">
        <v>74432</v>
      </c>
      <c r="F84" s="195">
        <f t="shared" si="0"/>
        <v>707.00855142949274</v>
      </c>
      <c r="G84" s="196">
        <v>631488726</v>
      </c>
      <c r="K84" s="12"/>
    </row>
    <row r="85" spans="1:12" ht="42.5" thickBot="1" x14ac:dyDescent="0.35">
      <c r="A85" s="698" t="s">
        <v>184</v>
      </c>
      <c r="B85" s="701" t="s">
        <v>185</v>
      </c>
      <c r="C85" s="701" t="s">
        <v>186</v>
      </c>
      <c r="D85" s="701" t="s">
        <v>175</v>
      </c>
      <c r="E85" s="701" t="s">
        <v>185</v>
      </c>
      <c r="F85" s="701" t="s">
        <v>186</v>
      </c>
      <c r="G85" s="701" t="s">
        <v>175</v>
      </c>
    </row>
    <row r="86" spans="1:12" ht="14.5" thickBot="1" x14ac:dyDescent="0.35">
      <c r="A86" s="194" t="s">
        <v>187</v>
      </c>
      <c r="B86" s="198">
        <v>2299</v>
      </c>
      <c r="C86" s="199">
        <v>961.16</v>
      </c>
      <c r="D86" s="198">
        <v>2205606</v>
      </c>
      <c r="E86" s="198">
        <v>1940</v>
      </c>
      <c r="F86" s="199">
        <f t="shared" ref="F86:F94" si="1">G86/E86</f>
        <v>1012.2494845360825</v>
      </c>
      <c r="G86" s="198">
        <v>1963764</v>
      </c>
      <c r="H86" s="161"/>
      <c r="L86" s="272"/>
    </row>
    <row r="87" spans="1:12" ht="14.5" thickBot="1" x14ac:dyDescent="0.35">
      <c r="A87" s="194" t="s">
        <v>188</v>
      </c>
      <c r="B87" s="200">
        <v>12</v>
      </c>
      <c r="C87" s="199">
        <v>1246.8800000000001</v>
      </c>
      <c r="D87" s="198">
        <v>14963</v>
      </c>
      <c r="E87" s="200">
        <v>5</v>
      </c>
      <c r="F87" s="199">
        <f t="shared" si="1"/>
        <v>1051.2</v>
      </c>
      <c r="G87" s="198">
        <v>5256</v>
      </c>
      <c r="H87" s="161"/>
      <c r="L87" s="272"/>
    </row>
    <row r="88" spans="1:12" ht="14.5" thickBot="1" x14ac:dyDescent="0.35">
      <c r="A88" s="194" t="s">
        <v>189</v>
      </c>
      <c r="B88" s="200">
        <v>13</v>
      </c>
      <c r="C88" s="199">
        <v>2526.91</v>
      </c>
      <c r="D88" s="198">
        <v>32850</v>
      </c>
      <c r="E88" s="200">
        <v>10</v>
      </c>
      <c r="F88" s="199">
        <f t="shared" si="1"/>
        <v>1650.8</v>
      </c>
      <c r="G88" s="198">
        <v>16508</v>
      </c>
      <c r="H88" s="161"/>
      <c r="L88" s="272"/>
    </row>
    <row r="89" spans="1:12" ht="15.75" customHeight="1" thickBot="1" x14ac:dyDescent="0.35">
      <c r="A89" s="194" t="s">
        <v>190</v>
      </c>
      <c r="B89" s="200">
        <v>863</v>
      </c>
      <c r="C89" s="199">
        <v>332.04</v>
      </c>
      <c r="D89" s="198">
        <v>286551</v>
      </c>
      <c r="E89" s="200">
        <v>861</v>
      </c>
      <c r="F89" s="199">
        <f t="shared" si="1"/>
        <v>302.37630662020905</v>
      </c>
      <c r="G89" s="198">
        <v>260346</v>
      </c>
      <c r="H89" s="161"/>
      <c r="L89" s="272"/>
    </row>
    <row r="90" spans="1:12" ht="14.5" thickBot="1" x14ac:dyDescent="0.35">
      <c r="A90" s="194" t="s">
        <v>191</v>
      </c>
      <c r="B90" s="198">
        <v>1367</v>
      </c>
      <c r="C90" s="199">
        <v>9463.92</v>
      </c>
      <c r="D90" s="198">
        <v>12878109</v>
      </c>
      <c r="E90" s="198">
        <v>1299</v>
      </c>
      <c r="F90" s="199">
        <f t="shared" si="1"/>
        <v>9553</v>
      </c>
      <c r="G90" s="198">
        <v>12409347</v>
      </c>
      <c r="H90" s="161"/>
      <c r="L90" s="272"/>
    </row>
    <row r="91" spans="1:12" ht="14.5" thickBot="1" x14ac:dyDescent="0.35">
      <c r="A91" s="194" t="s">
        <v>192</v>
      </c>
      <c r="B91" s="198">
        <v>2204</v>
      </c>
      <c r="C91" s="199">
        <v>13476.85</v>
      </c>
      <c r="D91" s="198">
        <v>29703294</v>
      </c>
      <c r="E91" s="198">
        <v>1804</v>
      </c>
      <c r="F91" s="199">
        <f t="shared" si="1"/>
        <v>13435.823170731708</v>
      </c>
      <c r="G91" s="198">
        <v>24238225</v>
      </c>
      <c r="H91" s="161"/>
      <c r="L91" s="272"/>
    </row>
    <row r="92" spans="1:12" ht="14.5" thickBot="1" x14ac:dyDescent="0.35">
      <c r="A92" s="194" t="s">
        <v>193</v>
      </c>
      <c r="B92" s="200">
        <v>197</v>
      </c>
      <c r="C92" s="199">
        <v>6858.8</v>
      </c>
      <c r="D92" s="198">
        <v>1352701</v>
      </c>
      <c r="E92" s="200">
        <v>188</v>
      </c>
      <c r="F92" s="199">
        <f t="shared" si="1"/>
        <v>7233.3882978723404</v>
      </c>
      <c r="G92" s="198">
        <v>1359877</v>
      </c>
      <c r="H92" s="161"/>
      <c r="L92" s="272"/>
    </row>
    <row r="93" spans="1:12" ht="14.5" thickBot="1" x14ac:dyDescent="0.35">
      <c r="A93" s="194" t="s">
        <v>194</v>
      </c>
      <c r="B93" s="200">
        <v>253</v>
      </c>
      <c r="C93" s="199">
        <v>4299.2299999999996</v>
      </c>
      <c r="D93" s="198">
        <v>1073934</v>
      </c>
      <c r="E93" s="200">
        <v>264</v>
      </c>
      <c r="F93" s="199">
        <f t="shared" si="1"/>
        <v>4564.238636363636</v>
      </c>
      <c r="G93" s="198">
        <v>1204959</v>
      </c>
      <c r="H93" s="161"/>
      <c r="L93" s="272"/>
    </row>
    <row r="94" spans="1:12" ht="14.5" thickBot="1" x14ac:dyDescent="0.35">
      <c r="A94" s="194" t="s">
        <v>195</v>
      </c>
      <c r="B94" s="200">
        <v>557</v>
      </c>
      <c r="C94" s="199">
        <v>3958.89</v>
      </c>
      <c r="D94" s="198">
        <v>2199082</v>
      </c>
      <c r="E94" s="200">
        <v>499</v>
      </c>
      <c r="F94" s="199">
        <f t="shared" si="1"/>
        <v>4202.5911823647293</v>
      </c>
      <c r="G94" s="198">
        <v>2097093</v>
      </c>
      <c r="H94" s="161"/>
      <c r="I94" s="55"/>
      <c r="L94" s="272"/>
    </row>
    <row r="95" spans="1:12" ht="14.5" thickBot="1" x14ac:dyDescent="0.35">
      <c r="A95" s="194" t="s">
        <v>196</v>
      </c>
      <c r="B95" s="200">
        <v>2</v>
      </c>
      <c r="C95" s="199">
        <v>1322.79</v>
      </c>
      <c r="D95" s="198">
        <v>2646</v>
      </c>
      <c r="E95" s="200">
        <v>1</v>
      </c>
      <c r="F95" s="199">
        <v>1377</v>
      </c>
      <c r="G95" s="198">
        <v>1377</v>
      </c>
      <c r="H95" s="161"/>
      <c r="I95" s="55"/>
      <c r="J95" s="55"/>
      <c r="L95" s="272"/>
    </row>
    <row r="96" spans="1:12" ht="14.5" thickBot="1" x14ac:dyDescent="0.35">
      <c r="A96" s="169" t="s">
        <v>197</v>
      </c>
      <c r="B96" s="858" t="s">
        <v>1794</v>
      </c>
      <c r="C96" s="853"/>
      <c r="D96" s="853"/>
      <c r="E96" s="858" t="s">
        <v>1803</v>
      </c>
      <c r="F96" s="853"/>
      <c r="G96" s="853"/>
    </row>
    <row r="97" spans="1:17" x14ac:dyDescent="0.3">
      <c r="A97" s="28" t="s">
        <v>1270</v>
      </c>
    </row>
    <row r="98" spans="1:17" x14ac:dyDescent="0.3">
      <c r="A98" s="28" t="s">
        <v>1802</v>
      </c>
    </row>
    <row r="100" spans="1:17" x14ac:dyDescent="0.3">
      <c r="A100" s="9" t="s">
        <v>2179</v>
      </c>
    </row>
    <row r="102" spans="1:17" x14ac:dyDescent="0.3">
      <c r="C102" s="21"/>
      <c r="F102" s="63"/>
      <c r="G102" s="64"/>
      <c r="H102" s="64"/>
      <c r="I102" s="64"/>
      <c r="J102" s="64"/>
      <c r="K102" s="64"/>
      <c r="L102" s="64"/>
      <c r="M102" s="275" t="s">
        <v>143</v>
      </c>
      <c r="N102" s="276"/>
      <c r="O102" s="276"/>
      <c r="P102" s="276"/>
      <c r="Q102" s="52"/>
    </row>
    <row r="103" spans="1:17" ht="28" x14ac:dyDescent="0.3">
      <c r="F103" s="65"/>
      <c r="G103" s="87" t="s">
        <v>992</v>
      </c>
      <c r="H103" s="87" t="s">
        <v>993</v>
      </c>
      <c r="I103" s="87" t="s">
        <v>994</v>
      </c>
      <c r="J103" s="87" t="s">
        <v>995</v>
      </c>
      <c r="K103" s="87" t="s">
        <v>996</v>
      </c>
      <c r="L103" s="20" t="s">
        <v>108</v>
      </c>
      <c r="M103" s="274" t="s">
        <v>992</v>
      </c>
      <c r="N103" s="274" t="s">
        <v>993</v>
      </c>
      <c r="O103" s="274" t="s">
        <v>994</v>
      </c>
      <c r="P103" s="274" t="s">
        <v>995</v>
      </c>
      <c r="Q103" s="274" t="s">
        <v>996</v>
      </c>
    </row>
    <row r="104" spans="1:17" x14ac:dyDescent="0.3">
      <c r="F104" s="66">
        <v>2024</v>
      </c>
      <c r="G104" s="86">
        <v>328</v>
      </c>
      <c r="H104" s="86">
        <v>987</v>
      </c>
      <c r="I104" s="86">
        <v>8207</v>
      </c>
      <c r="J104" s="86">
        <v>3471</v>
      </c>
      <c r="K104" s="86">
        <v>472</v>
      </c>
      <c r="L104" s="282">
        <f>SUM(G104:K104)</f>
        <v>13465</v>
      </c>
      <c r="M104" s="138">
        <f>G104/L104</f>
        <v>2.4359450427033049E-2</v>
      </c>
      <c r="N104" s="138">
        <f>H104/L104</f>
        <v>7.3301151132565912E-2</v>
      </c>
      <c r="O104" s="138">
        <f>I104/L104</f>
        <v>0.60950612699591533</v>
      </c>
      <c r="P104" s="138">
        <f>J104/L104</f>
        <v>0.25777942814704791</v>
      </c>
      <c r="Q104" s="138">
        <f>K104/L104</f>
        <v>3.5053843297437805E-2</v>
      </c>
    </row>
    <row r="105" spans="1:17" x14ac:dyDescent="0.3">
      <c r="F105" s="66">
        <v>2025</v>
      </c>
      <c r="G105" s="86">
        <v>323</v>
      </c>
      <c r="H105" s="86">
        <v>957</v>
      </c>
      <c r="I105" s="86">
        <v>8276</v>
      </c>
      <c r="J105" s="86">
        <v>3801</v>
      </c>
      <c r="K105" s="86">
        <v>602</v>
      </c>
      <c r="L105" s="282">
        <v>13959</v>
      </c>
      <c r="M105" s="138">
        <f>G105/L105</f>
        <v>2.3139193351959308E-2</v>
      </c>
      <c r="N105" s="138">
        <f>H105/L105</f>
        <v>6.8557919621749411E-2</v>
      </c>
      <c r="O105" s="138">
        <f>I105/L105</f>
        <v>0.59287914607063541</v>
      </c>
      <c r="P105" s="138">
        <f>J105/L105</f>
        <v>0.27229744251020849</v>
      </c>
      <c r="Q105" s="138">
        <f>K105/L105</f>
        <v>4.3126298445447381E-2</v>
      </c>
    </row>
    <row r="106" spans="1:17" x14ac:dyDescent="0.3">
      <c r="H106" s="156"/>
      <c r="I106" s="157"/>
      <c r="J106" s="157"/>
      <c r="K106" s="157"/>
      <c r="L106" s="157"/>
      <c r="M106" s="158"/>
      <c r="N106" s="159"/>
      <c r="O106" s="159"/>
      <c r="P106" s="159"/>
      <c r="Q106" s="159"/>
    </row>
    <row r="107" spans="1:17" x14ac:dyDescent="0.3">
      <c r="H107" s="159"/>
      <c r="I107" s="157"/>
      <c r="J107" s="157"/>
      <c r="K107" s="157"/>
      <c r="L107" s="157"/>
      <c r="M107" s="158"/>
      <c r="N107" s="160"/>
      <c r="O107" s="160"/>
      <c r="P107" s="160"/>
      <c r="Q107" s="160"/>
    </row>
    <row r="108" spans="1:17" x14ac:dyDescent="0.3">
      <c r="H108" s="159"/>
      <c r="I108" s="157"/>
      <c r="J108" s="157"/>
      <c r="K108" s="157"/>
      <c r="L108" s="157"/>
      <c r="M108" s="158"/>
      <c r="N108" s="160"/>
      <c r="O108" s="160"/>
      <c r="P108" s="160"/>
      <c r="Q108" s="160"/>
    </row>
    <row r="113" spans="1:7" x14ac:dyDescent="0.3">
      <c r="A113" s="192" t="s">
        <v>1269</v>
      </c>
    </row>
    <row r="116" spans="1:7" ht="14.5" thickBot="1" x14ac:dyDescent="0.35">
      <c r="A116" s="6" t="s">
        <v>2180</v>
      </c>
    </row>
    <row r="117" spans="1:7" ht="14.5" thickBot="1" x14ac:dyDescent="0.35">
      <c r="A117" s="69"/>
      <c r="B117" s="702">
        <v>2024</v>
      </c>
      <c r="C117" s="702">
        <v>2025</v>
      </c>
    </row>
    <row r="118" spans="1:7" ht="14.5" thickBot="1" x14ac:dyDescent="0.35">
      <c r="A118" s="167" t="s">
        <v>991</v>
      </c>
      <c r="B118" s="35">
        <v>328</v>
      </c>
      <c r="C118" s="35">
        <v>323</v>
      </c>
    </row>
    <row r="119" spans="1:7" ht="14.5" thickBot="1" x14ac:dyDescent="0.35">
      <c r="A119" s="167" t="s">
        <v>987</v>
      </c>
      <c r="B119" s="33">
        <v>987</v>
      </c>
      <c r="C119" s="33">
        <v>957</v>
      </c>
    </row>
    <row r="120" spans="1:7" ht="14.5" thickBot="1" x14ac:dyDescent="0.35">
      <c r="A120" s="167" t="s">
        <v>988</v>
      </c>
      <c r="B120" s="33">
        <v>8207</v>
      </c>
      <c r="C120" s="33">
        <v>8276</v>
      </c>
    </row>
    <row r="121" spans="1:7" ht="14.5" thickBot="1" x14ac:dyDescent="0.35">
      <c r="A121" s="167" t="s">
        <v>989</v>
      </c>
      <c r="B121" s="33">
        <v>3471</v>
      </c>
      <c r="C121" s="33">
        <v>3801</v>
      </c>
    </row>
    <row r="122" spans="1:7" ht="14.5" thickBot="1" x14ac:dyDescent="0.35">
      <c r="A122" s="167" t="s">
        <v>990</v>
      </c>
      <c r="B122" s="35">
        <v>472</v>
      </c>
      <c r="C122" s="35">
        <v>602</v>
      </c>
    </row>
    <row r="123" spans="1:7" ht="14.5" thickBot="1" x14ac:dyDescent="0.35">
      <c r="A123" s="169" t="s">
        <v>12</v>
      </c>
      <c r="B123" s="273">
        <v>13465</v>
      </c>
      <c r="C123" s="273">
        <v>13959</v>
      </c>
    </row>
    <row r="124" spans="1:7" x14ac:dyDescent="0.3">
      <c r="A124" s="192" t="s">
        <v>1269</v>
      </c>
      <c r="B124" s="21"/>
      <c r="C124" s="21"/>
    </row>
    <row r="126" spans="1:7" x14ac:dyDescent="0.3">
      <c r="A126" s="9" t="s">
        <v>2181</v>
      </c>
      <c r="E126" s="3" t="s">
        <v>550</v>
      </c>
    </row>
    <row r="127" spans="1:7" x14ac:dyDescent="0.3">
      <c r="E127" s="11"/>
      <c r="F127" s="699">
        <v>2024</v>
      </c>
      <c r="G127" s="699">
        <v>2025</v>
      </c>
    </row>
    <row r="128" spans="1:7" x14ac:dyDescent="0.3">
      <c r="E128" s="10" t="s">
        <v>82</v>
      </c>
      <c r="F128" s="13">
        <v>137155</v>
      </c>
      <c r="G128" s="13">
        <v>133238</v>
      </c>
    </row>
    <row r="129" spans="1:7" x14ac:dyDescent="0.3">
      <c r="E129" s="10" t="s">
        <v>83</v>
      </c>
      <c r="F129" s="13">
        <v>137412</v>
      </c>
      <c r="G129" s="13">
        <v>133304</v>
      </c>
    </row>
    <row r="130" spans="1:7" x14ac:dyDescent="0.3">
      <c r="E130" s="10" t="s">
        <v>84</v>
      </c>
      <c r="F130" s="13">
        <v>137751</v>
      </c>
      <c r="G130" s="13">
        <v>133586</v>
      </c>
    </row>
    <row r="131" spans="1:7" x14ac:dyDescent="0.3">
      <c r="E131" s="10" t="s">
        <v>85</v>
      </c>
      <c r="F131" s="13">
        <v>137962</v>
      </c>
      <c r="G131" s="13">
        <v>133728</v>
      </c>
    </row>
    <row r="132" spans="1:7" x14ac:dyDescent="0.3">
      <c r="E132" s="10" t="s">
        <v>86</v>
      </c>
      <c r="F132" s="13">
        <v>138311</v>
      </c>
      <c r="G132" s="13">
        <v>133772</v>
      </c>
    </row>
    <row r="133" spans="1:7" x14ac:dyDescent="0.3">
      <c r="E133" s="10" t="s">
        <v>87</v>
      </c>
      <c r="F133" s="13">
        <v>138549</v>
      </c>
      <c r="G133" s="13">
        <v>134110</v>
      </c>
    </row>
    <row r="134" spans="1:7" x14ac:dyDescent="0.3">
      <c r="E134" s="10" t="s">
        <v>88</v>
      </c>
      <c r="F134" s="13">
        <v>138862</v>
      </c>
      <c r="G134" s="13">
        <v>134396</v>
      </c>
    </row>
    <row r="135" spans="1:7" x14ac:dyDescent="0.3">
      <c r="E135" s="10" t="s">
        <v>89</v>
      </c>
      <c r="F135" s="13">
        <v>130723</v>
      </c>
      <c r="G135" s="13">
        <v>124859</v>
      </c>
    </row>
    <row r="136" spans="1:7" x14ac:dyDescent="0.3">
      <c r="E136" s="10" t="s">
        <v>90</v>
      </c>
      <c r="F136" s="13">
        <v>131736</v>
      </c>
      <c r="G136" s="13">
        <v>125561</v>
      </c>
    </row>
    <row r="137" spans="1:7" x14ac:dyDescent="0.3">
      <c r="E137" s="10" t="s">
        <v>91</v>
      </c>
      <c r="F137" s="13">
        <v>132483</v>
      </c>
      <c r="G137" s="13">
        <v>126097</v>
      </c>
    </row>
    <row r="138" spans="1:7" x14ac:dyDescent="0.3">
      <c r="E138" s="10" t="s">
        <v>92</v>
      </c>
      <c r="F138" s="13">
        <v>132814</v>
      </c>
      <c r="G138" s="13">
        <v>126178</v>
      </c>
    </row>
    <row r="139" spans="1:7" x14ac:dyDescent="0.3">
      <c r="E139" s="10" t="s">
        <v>93</v>
      </c>
      <c r="F139" s="13">
        <v>133061</v>
      </c>
      <c r="G139" s="13">
        <v>125850</v>
      </c>
    </row>
    <row r="141" spans="1:7" x14ac:dyDescent="0.3">
      <c r="A141" s="192" t="s">
        <v>1269</v>
      </c>
    </row>
    <row r="142" spans="1:7" x14ac:dyDescent="0.3">
      <c r="E142" s="3" t="s">
        <v>198</v>
      </c>
      <c r="F142" s="90"/>
      <c r="G142" s="90"/>
    </row>
    <row r="143" spans="1:7" x14ac:dyDescent="0.3">
      <c r="A143" s="9" t="s">
        <v>2182</v>
      </c>
      <c r="E143" s="10"/>
      <c r="F143" s="699">
        <v>2024</v>
      </c>
      <c r="G143" s="699">
        <v>2025</v>
      </c>
    </row>
    <row r="144" spans="1:7" x14ac:dyDescent="0.3">
      <c r="E144" s="10" t="s">
        <v>82</v>
      </c>
      <c r="F144" s="137">
        <v>68365</v>
      </c>
      <c r="G144" s="137">
        <v>71932</v>
      </c>
    </row>
    <row r="145" spans="1:9" x14ac:dyDescent="0.3">
      <c r="E145" s="10" t="s">
        <v>83</v>
      </c>
      <c r="F145" s="137">
        <v>68688</v>
      </c>
      <c r="G145" s="137">
        <v>72397</v>
      </c>
    </row>
    <row r="146" spans="1:9" x14ac:dyDescent="0.3">
      <c r="E146" s="10" t="s">
        <v>84</v>
      </c>
      <c r="F146" s="137">
        <v>68910</v>
      </c>
      <c r="G146" s="137">
        <v>72853</v>
      </c>
    </row>
    <row r="147" spans="1:9" x14ac:dyDescent="0.3">
      <c r="E147" s="10" t="s">
        <v>85</v>
      </c>
      <c r="F147" s="137">
        <v>69265</v>
      </c>
      <c r="G147" s="137">
        <v>73281</v>
      </c>
    </row>
    <row r="148" spans="1:9" x14ac:dyDescent="0.3">
      <c r="E148" s="10" t="s">
        <v>86</v>
      </c>
      <c r="F148" s="137">
        <v>69588</v>
      </c>
      <c r="G148" s="137">
        <v>73639</v>
      </c>
    </row>
    <row r="149" spans="1:9" x14ac:dyDescent="0.3">
      <c r="E149" s="10" t="s">
        <v>87</v>
      </c>
      <c r="F149" s="137">
        <v>70013</v>
      </c>
      <c r="G149" s="137">
        <v>74248</v>
      </c>
    </row>
    <row r="150" spans="1:9" x14ac:dyDescent="0.3">
      <c r="E150" s="10" t="s">
        <v>88</v>
      </c>
      <c r="F150" s="137">
        <v>70331</v>
      </c>
      <c r="G150" s="137">
        <v>74841</v>
      </c>
    </row>
    <row r="151" spans="1:9" x14ac:dyDescent="0.3">
      <c r="E151" s="10" t="s">
        <v>89</v>
      </c>
      <c r="F151" s="137">
        <v>69861</v>
      </c>
      <c r="G151" s="137">
        <v>75370</v>
      </c>
    </row>
    <row r="152" spans="1:9" x14ac:dyDescent="0.3">
      <c r="E152" s="10" t="s">
        <v>90</v>
      </c>
      <c r="F152" s="137">
        <v>70399</v>
      </c>
      <c r="G152" s="137">
        <v>75756</v>
      </c>
    </row>
    <row r="153" spans="1:9" x14ac:dyDescent="0.3">
      <c r="E153" s="10" t="s">
        <v>91</v>
      </c>
      <c r="F153" s="137">
        <v>70863</v>
      </c>
      <c r="G153" s="137">
        <v>76249</v>
      </c>
    </row>
    <row r="154" spans="1:9" x14ac:dyDescent="0.3">
      <c r="E154" s="10" t="s">
        <v>92</v>
      </c>
      <c r="F154" s="137">
        <v>71202</v>
      </c>
      <c r="G154" s="137">
        <v>76421</v>
      </c>
    </row>
    <row r="155" spans="1:9" x14ac:dyDescent="0.3">
      <c r="E155" s="10" t="s">
        <v>93</v>
      </c>
      <c r="F155" s="137">
        <v>71587</v>
      </c>
      <c r="G155" s="137">
        <v>76192</v>
      </c>
    </row>
    <row r="157" spans="1:9" x14ac:dyDescent="0.3">
      <c r="A157" s="192" t="s">
        <v>1269</v>
      </c>
    </row>
    <row r="158" spans="1:9" x14ac:dyDescent="0.3">
      <c r="A158" s="5"/>
      <c r="G158" s="9"/>
      <c r="H158" s="277"/>
      <c r="I158" s="277"/>
    </row>
    <row r="159" spans="1:9" x14ac:dyDescent="0.3">
      <c r="A159" s="9" t="s">
        <v>2183</v>
      </c>
    </row>
    <row r="161" spans="1:17" x14ac:dyDescent="0.3">
      <c r="C161" s="21"/>
      <c r="F161" s="63"/>
      <c r="G161" s="64"/>
      <c r="H161" s="64"/>
      <c r="I161" s="64"/>
      <c r="J161" s="64"/>
      <c r="K161" s="64"/>
      <c r="L161" s="64"/>
      <c r="M161" s="275" t="s">
        <v>143</v>
      </c>
      <c r="N161" s="276"/>
      <c r="O161" s="276"/>
      <c r="P161" s="276"/>
      <c r="Q161" s="52"/>
    </row>
    <row r="162" spans="1:17" ht="28" x14ac:dyDescent="0.3">
      <c r="F162" s="65"/>
      <c r="G162" s="87" t="s">
        <v>1017</v>
      </c>
      <c r="H162" s="87" t="s">
        <v>1018</v>
      </c>
      <c r="I162" s="87" t="s">
        <v>1019</v>
      </c>
      <c r="J162" s="87" t="s">
        <v>1020</v>
      </c>
      <c r="K162" s="87" t="s">
        <v>1021</v>
      </c>
      <c r="L162" s="20" t="s">
        <v>108</v>
      </c>
      <c r="M162" s="87" t="s">
        <v>1017</v>
      </c>
      <c r="N162" s="87" t="s">
        <v>1018</v>
      </c>
      <c r="O162" s="87" t="s">
        <v>1019</v>
      </c>
      <c r="P162" s="87" t="s">
        <v>1022</v>
      </c>
      <c r="Q162" s="87" t="s">
        <v>1021</v>
      </c>
    </row>
    <row r="163" spans="1:17" x14ac:dyDescent="0.3">
      <c r="F163" s="66">
        <v>2025</v>
      </c>
      <c r="G163" s="86">
        <v>8867</v>
      </c>
      <c r="H163" s="86">
        <v>5477</v>
      </c>
      <c r="I163" s="86">
        <v>15509</v>
      </c>
      <c r="J163" s="86">
        <v>19188</v>
      </c>
      <c r="K163" s="86">
        <v>27572</v>
      </c>
      <c r="L163" s="282">
        <v>76613</v>
      </c>
      <c r="M163" s="283">
        <f>G163/L163</f>
        <v>0.11573753801574145</v>
      </c>
      <c r="N163" s="138">
        <f>H163/L163</f>
        <v>7.1489172855781657E-2</v>
      </c>
      <c r="O163" s="138">
        <f>I163/L163</f>
        <v>0.20243300745304321</v>
      </c>
      <c r="P163" s="138">
        <f>J163/L163</f>
        <v>0.25045357837442733</v>
      </c>
      <c r="Q163" s="138">
        <f>K163/L163</f>
        <v>0.35988670330100636</v>
      </c>
    </row>
    <row r="164" spans="1:17" x14ac:dyDescent="0.3">
      <c r="F164" s="66">
        <v>2024</v>
      </c>
      <c r="G164" s="86">
        <v>8029</v>
      </c>
      <c r="H164" s="86">
        <v>5294</v>
      </c>
      <c r="I164" s="86">
        <v>15076</v>
      </c>
      <c r="J164" s="86">
        <v>17810</v>
      </c>
      <c r="K164" s="86">
        <v>25743</v>
      </c>
      <c r="L164" s="282">
        <v>71952</v>
      </c>
      <c r="M164" s="283">
        <f>G164/L164</f>
        <v>0.11158828107627307</v>
      </c>
      <c r="N164" s="138">
        <f>H164/L164</f>
        <v>7.3576828997109184E-2</v>
      </c>
      <c r="O164" s="138">
        <f>I164/L164</f>
        <v>0.20952857460529242</v>
      </c>
      <c r="P164" s="138">
        <f>J164/L164</f>
        <v>0.2475261285301312</v>
      </c>
      <c r="Q164" s="138">
        <f>K164/L164</f>
        <v>0.35778018679119411</v>
      </c>
    </row>
    <row r="165" spans="1:17" x14ac:dyDescent="0.3">
      <c r="H165" s="156"/>
      <c r="I165" s="157"/>
      <c r="J165" s="157"/>
      <c r="K165" s="157"/>
      <c r="L165" s="157"/>
      <c r="M165" s="158"/>
      <c r="N165" s="159"/>
      <c r="O165" s="159"/>
      <c r="P165" s="159"/>
      <c r="Q165" s="159"/>
    </row>
    <row r="166" spans="1:17" x14ac:dyDescent="0.3">
      <c r="H166" s="159"/>
      <c r="I166" s="157"/>
      <c r="J166" s="157"/>
      <c r="K166" s="157"/>
      <c r="L166" s="157"/>
      <c r="M166" s="158"/>
      <c r="N166" s="160"/>
      <c r="O166" s="160"/>
      <c r="P166" s="160"/>
      <c r="Q166" s="160"/>
    </row>
    <row r="167" spans="1:17" x14ac:dyDescent="0.3">
      <c r="G167" s="719"/>
      <c r="H167" s="719"/>
      <c r="I167" s="719"/>
      <c r="J167" s="719"/>
      <c r="K167" s="719"/>
      <c r="L167" s="718"/>
      <c r="M167" s="158"/>
      <c r="N167" s="160"/>
      <c r="O167" s="160"/>
      <c r="P167" s="160"/>
      <c r="Q167" s="160"/>
    </row>
    <row r="168" spans="1:17" x14ac:dyDescent="0.3">
      <c r="G168" s="719"/>
      <c r="H168" s="719"/>
      <c r="I168" s="719"/>
      <c r="J168" s="719"/>
      <c r="K168" s="719"/>
      <c r="L168" s="718"/>
    </row>
    <row r="172" spans="1:17" x14ac:dyDescent="0.3">
      <c r="A172" s="192" t="s">
        <v>1269</v>
      </c>
    </row>
    <row r="173" spans="1:17" x14ac:dyDescent="0.3">
      <c r="A173" s="5"/>
    </row>
    <row r="174" spans="1:17" ht="14.5" thickBot="1" x14ac:dyDescent="0.35">
      <c r="A174" s="6" t="s">
        <v>2184</v>
      </c>
    </row>
    <row r="175" spans="1:17" ht="14.5" thickBot="1" x14ac:dyDescent="0.35">
      <c r="A175" s="69"/>
      <c r="B175" s="702">
        <v>2024</v>
      </c>
      <c r="C175" s="702">
        <v>2025</v>
      </c>
    </row>
    <row r="176" spans="1:17" ht="14.5" thickBot="1" x14ac:dyDescent="0.35">
      <c r="A176" s="167" t="s">
        <v>986</v>
      </c>
      <c r="B176" s="285">
        <v>8029</v>
      </c>
      <c r="C176" s="285">
        <v>8867</v>
      </c>
    </row>
    <row r="177" spans="1:7" ht="14.5" thickBot="1" x14ac:dyDescent="0.35">
      <c r="A177" s="167" t="s">
        <v>987</v>
      </c>
      <c r="B177" s="33">
        <v>5294</v>
      </c>
      <c r="C177" s="33">
        <v>5477</v>
      </c>
    </row>
    <row r="178" spans="1:7" ht="14.5" thickBot="1" x14ac:dyDescent="0.35">
      <c r="A178" s="167" t="s">
        <v>988</v>
      </c>
      <c r="B178" s="33">
        <v>15076</v>
      </c>
      <c r="C178" s="33">
        <v>15509</v>
      </c>
    </row>
    <row r="179" spans="1:7" ht="14.5" thickBot="1" x14ac:dyDescent="0.35">
      <c r="A179" s="167" t="s">
        <v>989</v>
      </c>
      <c r="B179" s="33">
        <v>17810</v>
      </c>
      <c r="C179" s="33">
        <v>19188</v>
      </c>
    </row>
    <row r="180" spans="1:7" ht="14.5" thickBot="1" x14ac:dyDescent="0.35">
      <c r="A180" s="167" t="s">
        <v>990</v>
      </c>
      <c r="B180" s="33">
        <v>25743</v>
      </c>
      <c r="C180" s="33">
        <v>27572</v>
      </c>
    </row>
    <row r="181" spans="1:7" ht="14.5" thickBot="1" x14ac:dyDescent="0.35">
      <c r="A181" s="169" t="s">
        <v>12</v>
      </c>
      <c r="B181" s="273">
        <v>71952</v>
      </c>
      <c r="C181" s="273">
        <v>76613</v>
      </c>
    </row>
    <row r="182" spans="1:7" x14ac:dyDescent="0.3">
      <c r="A182" s="192" t="s">
        <v>1269</v>
      </c>
    </row>
    <row r="184" spans="1:7" ht="14.5" thickBot="1" x14ac:dyDescent="0.35">
      <c r="A184" s="6" t="s">
        <v>2185</v>
      </c>
    </row>
    <row r="185" spans="1:7" ht="14.5" thickBot="1" x14ac:dyDescent="0.35">
      <c r="A185" s="859" t="s">
        <v>198</v>
      </c>
      <c r="B185" s="855">
        <v>2024</v>
      </c>
      <c r="C185" s="856"/>
      <c r="D185" s="857"/>
      <c r="E185" s="855">
        <v>2025</v>
      </c>
      <c r="F185" s="856"/>
      <c r="G185" s="857"/>
    </row>
    <row r="186" spans="1:7" ht="39.5" thickBot="1" x14ac:dyDescent="0.35">
      <c r="A186" s="860"/>
      <c r="B186" s="68" t="s">
        <v>174</v>
      </c>
      <c r="C186" s="68" t="s">
        <v>199</v>
      </c>
      <c r="D186" s="68" t="s">
        <v>200</v>
      </c>
      <c r="E186" s="68" t="s">
        <v>174</v>
      </c>
      <c r="F186" s="68" t="s">
        <v>199</v>
      </c>
      <c r="G186" s="68" t="s">
        <v>200</v>
      </c>
    </row>
    <row r="187" spans="1:7" s="151" customFormat="1" ht="14.5" thickBot="1" x14ac:dyDescent="0.35">
      <c r="A187" s="201" t="s">
        <v>1801</v>
      </c>
      <c r="B187" s="203">
        <v>26813</v>
      </c>
      <c r="C187" s="203">
        <v>27276</v>
      </c>
      <c r="D187" s="300">
        <v>482.15</v>
      </c>
      <c r="E187" s="203">
        <v>23828</v>
      </c>
      <c r="F187" s="203">
        <v>24212</v>
      </c>
      <c r="G187" s="300">
        <v>647.80999999999995</v>
      </c>
    </row>
    <row r="188" spans="1:7" s="151" customFormat="1" ht="14.5" thickBot="1" x14ac:dyDescent="0.35">
      <c r="A188" s="201" t="s">
        <v>201</v>
      </c>
      <c r="B188" s="202">
        <v>42991</v>
      </c>
      <c r="C188" s="202">
        <v>44556</v>
      </c>
      <c r="D188" s="300">
        <v>589.04</v>
      </c>
      <c r="E188" s="202">
        <v>50532</v>
      </c>
      <c r="F188" s="202">
        <v>52331</v>
      </c>
      <c r="G188" s="300">
        <v>682.86</v>
      </c>
    </row>
    <row r="189" spans="1:7" s="151" customFormat="1" ht="14.5" thickBot="1" x14ac:dyDescent="0.35">
      <c r="A189" s="201" t="s">
        <v>202</v>
      </c>
      <c r="B189" s="202">
        <v>119</v>
      </c>
      <c r="C189" s="202">
        <v>121</v>
      </c>
      <c r="D189" s="300">
        <v>463.82</v>
      </c>
      <c r="E189" s="202">
        <v>71</v>
      </c>
      <c r="F189" s="202">
        <v>72</v>
      </c>
      <c r="G189" s="300">
        <v>657.62</v>
      </c>
    </row>
    <row r="190" spans="1:7" s="151" customFormat="1" ht="14.5" thickBot="1" x14ac:dyDescent="0.35">
      <c r="A190" s="201" t="s">
        <v>203</v>
      </c>
      <c r="B190" s="203">
        <v>69923</v>
      </c>
      <c r="C190" s="203">
        <v>71952</v>
      </c>
      <c r="D190" s="300">
        <v>547.84</v>
      </c>
      <c r="E190" s="203">
        <v>74432</v>
      </c>
      <c r="F190" s="203">
        <v>76613</v>
      </c>
      <c r="G190" s="300">
        <v>671.6</v>
      </c>
    </row>
    <row r="191" spans="1:7" s="151" customFormat="1" x14ac:dyDescent="0.3">
      <c r="A191" s="192" t="s">
        <v>1269</v>
      </c>
      <c r="B191" s="21"/>
      <c r="C191" s="21"/>
      <c r="D191" s="21"/>
      <c r="E191" s="23"/>
      <c r="F191" s="23"/>
      <c r="G191" s="21"/>
    </row>
    <row r="192" spans="1:7" s="151" customFormat="1" x14ac:dyDescent="0.3">
      <c r="A192" s="28" t="s">
        <v>974</v>
      </c>
      <c r="B192" s="21"/>
      <c r="C192" s="21"/>
      <c r="D192" s="21"/>
      <c r="E192" s="21"/>
      <c r="F192" s="21"/>
      <c r="G192" s="21"/>
    </row>
    <row r="193" spans="1:7" x14ac:dyDescent="0.3">
      <c r="A193" s="21" t="s">
        <v>1070</v>
      </c>
      <c r="B193" s="21"/>
      <c r="C193" s="21"/>
      <c r="D193" s="21"/>
      <c r="E193" s="21"/>
      <c r="F193" s="21"/>
      <c r="G193" s="21"/>
    </row>
  </sheetData>
  <mergeCells count="19">
    <mergeCell ref="H75:H76"/>
    <mergeCell ref="A74:A76"/>
    <mergeCell ref="C75:C76"/>
    <mergeCell ref="D75:D76"/>
    <mergeCell ref="E75:E76"/>
    <mergeCell ref="B75:B76"/>
    <mergeCell ref="E74:G74"/>
    <mergeCell ref="G75:G76"/>
    <mergeCell ref="A40:A41"/>
    <mergeCell ref="B40:C40"/>
    <mergeCell ref="B74:D74"/>
    <mergeCell ref="B14:B15"/>
    <mergeCell ref="C14:C15"/>
    <mergeCell ref="E185:G185"/>
    <mergeCell ref="B96:D96"/>
    <mergeCell ref="F75:F76"/>
    <mergeCell ref="E96:G96"/>
    <mergeCell ref="A185:A186"/>
    <mergeCell ref="B185:D185"/>
  </mergeCells>
  <pageMargins left="0.7" right="0.7" top="0.75" bottom="0.75" header="0.3" footer="0.3"/>
  <pageSetup paperSize="9" scale="2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C8D4"/>
  </sheetPr>
  <dimension ref="A2:AE418"/>
  <sheetViews>
    <sheetView zoomScaleNormal="100" workbookViewId="0"/>
  </sheetViews>
  <sheetFormatPr defaultColWidth="9.1796875" defaultRowHeight="14" x14ac:dyDescent="0.3"/>
  <cols>
    <col min="1" max="1" width="48" style="3" customWidth="1"/>
    <col min="2" max="2" width="30.26953125" style="3" customWidth="1"/>
    <col min="3" max="3" width="20.54296875" style="3" customWidth="1"/>
    <col min="4" max="4" width="23.81640625" style="3" customWidth="1"/>
    <col min="5" max="6" width="14.7265625" style="3" customWidth="1"/>
    <col min="7" max="7" width="16" style="3" customWidth="1"/>
    <col min="8" max="8" width="29.26953125" style="3" customWidth="1"/>
    <col min="9" max="9" width="12.54296875" style="3" customWidth="1"/>
    <col min="10" max="10" width="10.81640625" style="3" bestFit="1" customWidth="1"/>
    <col min="11" max="11" width="9.81640625" style="3" bestFit="1" customWidth="1"/>
    <col min="12" max="16384" width="9.1796875" style="3"/>
  </cols>
  <sheetData>
    <row r="2" spans="1:4" x14ac:dyDescent="0.3">
      <c r="A2" s="6" t="s">
        <v>2191</v>
      </c>
    </row>
    <row r="3" spans="1:4" x14ac:dyDescent="0.3">
      <c r="C3" s="3" t="s">
        <v>2000</v>
      </c>
    </row>
    <row r="4" spans="1:4" ht="28" x14ac:dyDescent="0.3">
      <c r="C4" s="139" t="s">
        <v>1023</v>
      </c>
      <c r="D4" s="248">
        <v>747</v>
      </c>
    </row>
    <row r="5" spans="1:4" ht="32.25" customHeight="1" x14ac:dyDescent="0.3">
      <c r="C5" s="204" t="s">
        <v>1024</v>
      </c>
      <c r="D5" s="82">
        <v>2216</v>
      </c>
    </row>
    <row r="6" spans="1:4" x14ac:dyDescent="0.3">
      <c r="C6" s="11" t="s">
        <v>1025</v>
      </c>
      <c r="D6" s="82">
        <v>2677</v>
      </c>
    </row>
    <row r="7" spans="1:4" x14ac:dyDescent="0.3">
      <c r="C7" s="11" t="s">
        <v>108</v>
      </c>
      <c r="D7" s="82">
        <v>5615</v>
      </c>
    </row>
    <row r="8" spans="1:4" x14ac:dyDescent="0.3">
      <c r="A8" s="84"/>
    </row>
    <row r="16" spans="1:4" x14ac:dyDescent="0.3">
      <c r="A16" s="5" t="s">
        <v>2004</v>
      </c>
    </row>
    <row r="18" spans="1:6" x14ac:dyDescent="0.3">
      <c r="A18" s="5"/>
    </row>
    <row r="19" spans="1:6" x14ac:dyDescent="0.3">
      <c r="A19" s="28"/>
    </row>
    <row r="20" spans="1:6" x14ac:dyDescent="0.3">
      <c r="A20" s="166" t="s">
        <v>2186</v>
      </c>
      <c r="C20" s="11"/>
      <c r="D20" s="284" t="s">
        <v>890</v>
      </c>
      <c r="E20" s="284" t="s">
        <v>891</v>
      </c>
      <c r="F20" s="284" t="s">
        <v>814</v>
      </c>
    </row>
    <row r="21" spans="1:6" x14ac:dyDescent="0.3">
      <c r="A21" s="5"/>
      <c r="C21" s="11" t="s">
        <v>892</v>
      </c>
      <c r="D21" s="82">
        <v>19</v>
      </c>
      <c r="E21" s="82">
        <v>13</v>
      </c>
      <c r="F21" s="51">
        <v>446</v>
      </c>
    </row>
    <row r="22" spans="1:6" x14ac:dyDescent="0.3">
      <c r="A22" s="5"/>
      <c r="C22" s="11" t="s">
        <v>893</v>
      </c>
      <c r="D22" s="82">
        <v>28</v>
      </c>
      <c r="E22" s="82">
        <v>533</v>
      </c>
      <c r="F22" s="51">
        <v>459</v>
      </c>
    </row>
    <row r="23" spans="1:6" x14ac:dyDescent="0.3">
      <c r="A23" s="5"/>
      <c r="C23" s="11" t="s">
        <v>1086</v>
      </c>
      <c r="D23" s="82">
        <v>29</v>
      </c>
      <c r="E23" s="82">
        <v>75</v>
      </c>
      <c r="F23" s="51">
        <v>256</v>
      </c>
    </row>
    <row r="24" spans="1:6" x14ac:dyDescent="0.3">
      <c r="A24" s="5"/>
      <c r="C24" s="11" t="s">
        <v>894</v>
      </c>
      <c r="D24" s="82">
        <v>626</v>
      </c>
      <c r="E24" s="82">
        <v>1153</v>
      </c>
      <c r="F24" s="51">
        <v>1338</v>
      </c>
    </row>
    <row r="25" spans="1:6" x14ac:dyDescent="0.3">
      <c r="A25" s="5"/>
      <c r="C25" s="11" t="s">
        <v>895</v>
      </c>
      <c r="D25" s="82">
        <v>45</v>
      </c>
      <c r="E25" s="82">
        <v>442</v>
      </c>
      <c r="F25" s="51">
        <v>178</v>
      </c>
    </row>
    <row r="26" spans="1:6" x14ac:dyDescent="0.3">
      <c r="A26" s="5"/>
    </row>
    <row r="27" spans="1:6" x14ac:dyDescent="0.3">
      <c r="A27" s="5"/>
    </row>
    <row r="28" spans="1:6" x14ac:dyDescent="0.3">
      <c r="A28" s="5"/>
    </row>
    <row r="29" spans="1:6" x14ac:dyDescent="0.3">
      <c r="A29" s="5"/>
    </row>
    <row r="30" spans="1:6" x14ac:dyDescent="0.3">
      <c r="A30" s="5"/>
    </row>
    <row r="31" spans="1:6" x14ac:dyDescent="0.3">
      <c r="A31" s="5"/>
    </row>
    <row r="32" spans="1:6" x14ac:dyDescent="0.3">
      <c r="A32" s="5"/>
    </row>
    <row r="33" spans="1:7" x14ac:dyDescent="0.3">
      <c r="A33" s="5"/>
    </row>
    <row r="34" spans="1:7" x14ac:dyDescent="0.3">
      <c r="A34" s="5"/>
    </row>
    <row r="35" spans="1:7" x14ac:dyDescent="0.3">
      <c r="A35" s="5"/>
    </row>
    <row r="36" spans="1:7" x14ac:dyDescent="0.3">
      <c r="A36" s="5"/>
    </row>
    <row r="37" spans="1:7" x14ac:dyDescent="0.3">
      <c r="A37" s="5"/>
    </row>
    <row r="38" spans="1:7" x14ac:dyDescent="0.3">
      <c r="A38" s="5"/>
    </row>
    <row r="39" spans="1:7" x14ac:dyDescent="0.3">
      <c r="A39" s="5"/>
    </row>
    <row r="40" spans="1:7" x14ac:dyDescent="0.3">
      <c r="A40" s="5"/>
    </row>
    <row r="41" spans="1:7" x14ac:dyDescent="0.3">
      <c r="A41" s="5" t="s">
        <v>2004</v>
      </c>
    </row>
    <row r="43" spans="1:7" x14ac:dyDescent="0.3">
      <c r="A43" s="9" t="s">
        <v>2187</v>
      </c>
    </row>
    <row r="44" spans="1:7" x14ac:dyDescent="0.3">
      <c r="C44" s="3" t="s">
        <v>2005</v>
      </c>
      <c r="F44" s="146"/>
    </row>
    <row r="45" spans="1:7" x14ac:dyDescent="0.3">
      <c r="C45" s="10"/>
      <c r="D45" s="30">
        <v>2022</v>
      </c>
      <c r="E45" s="81">
        <v>2023</v>
      </c>
      <c r="F45" s="81">
        <v>2024</v>
      </c>
      <c r="G45" s="81">
        <v>2025</v>
      </c>
    </row>
    <row r="46" spans="1:7" x14ac:dyDescent="0.3">
      <c r="C46" s="11" t="s">
        <v>816</v>
      </c>
      <c r="D46" s="82">
        <v>11850</v>
      </c>
      <c r="E46" s="82">
        <v>11692</v>
      </c>
      <c r="F46" s="82">
        <v>10966</v>
      </c>
      <c r="G46" s="51">
        <v>11015</v>
      </c>
    </row>
    <row r="47" spans="1:7" x14ac:dyDescent="0.3">
      <c r="C47" s="11" t="s">
        <v>382</v>
      </c>
      <c r="D47" s="82">
        <v>21077</v>
      </c>
      <c r="E47" s="82">
        <v>21150</v>
      </c>
      <c r="F47" s="82">
        <v>21215</v>
      </c>
      <c r="G47" s="51">
        <v>21204</v>
      </c>
    </row>
    <row r="48" spans="1:7" x14ac:dyDescent="0.3">
      <c r="C48" s="11" t="s">
        <v>383</v>
      </c>
      <c r="D48" s="82">
        <v>9719</v>
      </c>
      <c r="E48" s="82">
        <v>10057</v>
      </c>
      <c r="F48" s="82">
        <v>10750</v>
      </c>
      <c r="G48" s="51">
        <v>11341</v>
      </c>
    </row>
    <row r="49" spans="1:7" x14ac:dyDescent="0.3">
      <c r="C49" s="11" t="s">
        <v>384</v>
      </c>
      <c r="D49" s="82">
        <v>3559</v>
      </c>
      <c r="E49" s="82">
        <v>3598</v>
      </c>
      <c r="F49" s="82">
        <v>3538</v>
      </c>
      <c r="G49" s="51">
        <v>3702</v>
      </c>
    </row>
    <row r="50" spans="1:7" x14ac:dyDescent="0.3">
      <c r="C50" s="11" t="s">
        <v>387</v>
      </c>
      <c r="D50" s="82">
        <v>708</v>
      </c>
      <c r="E50" s="82">
        <v>675</v>
      </c>
      <c r="F50" s="82">
        <v>749</v>
      </c>
      <c r="G50" s="51">
        <v>744</v>
      </c>
    </row>
    <row r="51" spans="1:7" x14ac:dyDescent="0.3">
      <c r="C51" s="11" t="s">
        <v>388</v>
      </c>
      <c r="D51" s="82">
        <v>427</v>
      </c>
      <c r="E51" s="82">
        <v>397</v>
      </c>
      <c r="F51" s="82">
        <v>400</v>
      </c>
      <c r="G51" s="51">
        <v>382</v>
      </c>
    </row>
    <row r="52" spans="1:7" x14ac:dyDescent="0.3">
      <c r="C52" s="11" t="s">
        <v>1341</v>
      </c>
      <c r="D52" s="82">
        <v>2619</v>
      </c>
      <c r="E52" s="82">
        <v>2610</v>
      </c>
      <c r="F52" s="82">
        <v>2593</v>
      </c>
      <c r="G52" s="51">
        <v>2530</v>
      </c>
    </row>
    <row r="53" spans="1:7" x14ac:dyDescent="0.3">
      <c r="C53" s="11" t="s">
        <v>108</v>
      </c>
      <c r="D53" s="82">
        <f>SUM(D46:D52)</f>
        <v>49959</v>
      </c>
      <c r="E53" s="82">
        <f>SUM(E46:E52)</f>
        <v>50179</v>
      </c>
      <c r="F53" s="82">
        <f>SUM(F46:F52)</f>
        <v>50211</v>
      </c>
      <c r="G53" s="82">
        <f>SUM(G46:G52)</f>
        <v>50918</v>
      </c>
    </row>
    <row r="54" spans="1:7" x14ac:dyDescent="0.3">
      <c r="D54" s="146"/>
      <c r="E54" s="146"/>
      <c r="F54" s="146"/>
    </row>
    <row r="55" spans="1:7" x14ac:dyDescent="0.3">
      <c r="D55" s="146"/>
      <c r="E55" s="146"/>
      <c r="F55" s="146"/>
    </row>
    <row r="56" spans="1:7" x14ac:dyDescent="0.3">
      <c r="D56" s="146"/>
      <c r="E56" s="146"/>
      <c r="F56" s="146"/>
    </row>
    <row r="57" spans="1:7" x14ac:dyDescent="0.3">
      <c r="C57" s="55"/>
      <c r="D57" s="162"/>
      <c r="E57" s="162"/>
      <c r="F57" s="162"/>
    </row>
    <row r="58" spans="1:7" ht="17.5" customHeight="1" x14ac:dyDescent="0.3"/>
    <row r="63" spans="1:7" x14ac:dyDescent="0.3">
      <c r="A63" s="5" t="s">
        <v>2071</v>
      </c>
    </row>
    <row r="65" spans="1:6" x14ac:dyDescent="0.3">
      <c r="A65" s="5"/>
      <c r="C65" s="3" t="s">
        <v>894</v>
      </c>
    </row>
    <row r="66" spans="1:6" x14ac:dyDescent="0.3">
      <c r="A66" s="9" t="s">
        <v>2188</v>
      </c>
      <c r="D66" s="3" t="s">
        <v>1207</v>
      </c>
    </row>
    <row r="67" spans="1:6" x14ac:dyDescent="0.3">
      <c r="A67" s="5"/>
      <c r="C67" s="11" t="s">
        <v>380</v>
      </c>
      <c r="D67" s="30" t="s">
        <v>1208</v>
      </c>
      <c r="E67" s="30" t="s">
        <v>897</v>
      </c>
      <c r="F67" s="10" t="s">
        <v>108</v>
      </c>
    </row>
    <row r="68" spans="1:6" x14ac:dyDescent="0.3">
      <c r="A68" s="5"/>
      <c r="C68" s="11" t="s">
        <v>852</v>
      </c>
      <c r="D68" s="13">
        <v>0</v>
      </c>
      <c r="E68" s="13">
        <v>744</v>
      </c>
      <c r="F68" s="351">
        <v>744</v>
      </c>
    </row>
    <row r="69" spans="1:6" x14ac:dyDescent="0.3">
      <c r="A69" s="5"/>
      <c r="C69" s="11" t="s">
        <v>825</v>
      </c>
      <c r="D69" s="13">
        <v>40</v>
      </c>
      <c r="E69" s="13">
        <v>21164</v>
      </c>
      <c r="F69" s="351">
        <v>21204</v>
      </c>
    </row>
    <row r="70" spans="1:6" x14ac:dyDescent="0.3">
      <c r="A70" s="5"/>
      <c r="C70" s="11" t="s">
        <v>853</v>
      </c>
      <c r="D70" s="13">
        <v>0</v>
      </c>
      <c r="E70" s="13">
        <v>2530</v>
      </c>
      <c r="F70" s="351">
        <v>2530</v>
      </c>
    </row>
    <row r="71" spans="1:6" x14ac:dyDescent="0.3">
      <c r="A71" s="5"/>
      <c r="C71" s="11" t="s">
        <v>854</v>
      </c>
      <c r="D71" s="13">
        <v>372</v>
      </c>
      <c r="E71" s="13">
        <v>10</v>
      </c>
      <c r="F71" s="351">
        <v>382</v>
      </c>
    </row>
    <row r="72" spans="1:6" x14ac:dyDescent="0.3">
      <c r="A72" s="5"/>
      <c r="C72" s="11" t="s">
        <v>826</v>
      </c>
      <c r="D72" s="13">
        <v>2103</v>
      </c>
      <c r="E72" s="13">
        <v>8910</v>
      </c>
      <c r="F72" s="351">
        <v>11015</v>
      </c>
    </row>
    <row r="73" spans="1:6" x14ac:dyDescent="0.3">
      <c r="A73" s="5"/>
      <c r="C73" s="11" t="s">
        <v>406</v>
      </c>
      <c r="D73" s="13">
        <v>480</v>
      </c>
      <c r="E73" s="13">
        <v>10861</v>
      </c>
      <c r="F73" s="351">
        <v>11341</v>
      </c>
    </row>
    <row r="74" spans="1:6" x14ac:dyDescent="0.3">
      <c r="A74" s="5"/>
      <c r="C74" s="11" t="s">
        <v>855</v>
      </c>
      <c r="D74" s="13">
        <v>3702</v>
      </c>
      <c r="E74" s="13">
        <v>0</v>
      </c>
      <c r="F74" s="351">
        <v>3702</v>
      </c>
    </row>
    <row r="75" spans="1:6" x14ac:dyDescent="0.3">
      <c r="A75" s="5"/>
    </row>
    <row r="76" spans="1:6" x14ac:dyDescent="0.3">
      <c r="A76" s="5"/>
    </row>
    <row r="77" spans="1:6" x14ac:dyDescent="0.3">
      <c r="A77" s="5"/>
    </row>
    <row r="78" spans="1:6" x14ac:dyDescent="0.3">
      <c r="A78" s="5"/>
    </row>
    <row r="79" spans="1:6" x14ac:dyDescent="0.3">
      <c r="A79" s="5"/>
    </row>
    <row r="80" spans="1:6" x14ac:dyDescent="0.3">
      <c r="A80" s="5"/>
    </row>
    <row r="81" spans="1:5" x14ac:dyDescent="0.3">
      <c r="A81" s="5"/>
    </row>
    <row r="82" spans="1:5" x14ac:dyDescent="0.3">
      <c r="A82" s="5" t="s">
        <v>2077</v>
      </c>
    </row>
    <row r="83" spans="1:5" x14ac:dyDescent="0.3">
      <c r="A83" s="5"/>
    </row>
    <row r="84" spans="1:5" x14ac:dyDescent="0.3">
      <c r="A84" s="9" t="s">
        <v>2189</v>
      </c>
    </row>
    <row r="85" spans="1:5" x14ac:dyDescent="0.3">
      <c r="A85" s="5"/>
      <c r="C85" s="11" t="s">
        <v>1209</v>
      </c>
      <c r="D85" s="11"/>
      <c r="E85" s="11"/>
    </row>
    <row r="86" spans="1:5" x14ac:dyDescent="0.3">
      <c r="A86" s="5"/>
      <c r="C86" s="11"/>
      <c r="D86" s="11" t="s">
        <v>897</v>
      </c>
      <c r="E86" s="11" t="s">
        <v>898</v>
      </c>
    </row>
    <row r="87" spans="1:5" x14ac:dyDescent="0.3">
      <c r="A87" s="5"/>
      <c r="C87" s="350">
        <v>2021</v>
      </c>
      <c r="D87" s="13">
        <v>40608</v>
      </c>
      <c r="E87" s="13">
        <v>5824</v>
      </c>
    </row>
    <row r="88" spans="1:5" x14ac:dyDescent="0.3">
      <c r="A88" s="5"/>
      <c r="C88" s="350">
        <v>2022</v>
      </c>
      <c r="D88" s="13">
        <v>43429</v>
      </c>
      <c r="E88" s="13">
        <v>6530</v>
      </c>
    </row>
    <row r="89" spans="1:5" x14ac:dyDescent="0.3">
      <c r="A89" s="5"/>
      <c r="C89" s="350">
        <v>2023</v>
      </c>
      <c r="D89" s="13">
        <v>43561</v>
      </c>
      <c r="E89" s="13">
        <v>6618</v>
      </c>
    </row>
    <row r="90" spans="1:5" x14ac:dyDescent="0.3">
      <c r="A90" s="5"/>
      <c r="C90" s="350">
        <v>2024</v>
      </c>
      <c r="D90" s="13">
        <v>43664</v>
      </c>
      <c r="E90" s="13">
        <v>6547</v>
      </c>
    </row>
    <row r="91" spans="1:5" x14ac:dyDescent="0.3">
      <c r="A91" s="5"/>
      <c r="C91" s="350">
        <v>2025</v>
      </c>
      <c r="D91" s="13">
        <v>44221</v>
      </c>
      <c r="E91" s="13">
        <v>6697</v>
      </c>
    </row>
    <row r="92" spans="1:5" x14ac:dyDescent="0.3">
      <c r="A92" s="5"/>
    </row>
    <row r="93" spans="1:5" x14ac:dyDescent="0.3">
      <c r="A93" s="5"/>
    </row>
    <row r="94" spans="1:5" x14ac:dyDescent="0.3">
      <c r="A94" s="5"/>
    </row>
    <row r="95" spans="1:5" x14ac:dyDescent="0.3">
      <c r="A95" s="5"/>
    </row>
    <row r="96" spans="1:5" x14ac:dyDescent="0.3">
      <c r="A96" s="5"/>
    </row>
    <row r="97" spans="1:31" x14ac:dyDescent="0.3">
      <c r="A97" s="5"/>
    </row>
    <row r="98" spans="1:31" x14ac:dyDescent="0.3">
      <c r="A98" s="5" t="s">
        <v>815</v>
      </c>
    </row>
    <row r="99" spans="1:31" x14ac:dyDescent="0.3">
      <c r="A99" s="5"/>
    </row>
    <row r="100" spans="1:31" x14ac:dyDescent="0.3">
      <c r="A100" s="5"/>
    </row>
    <row r="101" spans="1:31" x14ac:dyDescent="0.3">
      <c r="A101" s="17" t="s">
        <v>2190</v>
      </c>
      <c r="I101" s="12"/>
    </row>
    <row r="102" spans="1:31" x14ac:dyDescent="0.3">
      <c r="A102" s="83"/>
      <c r="C102" s="10" t="s">
        <v>819</v>
      </c>
      <c r="D102" s="30" t="s">
        <v>820</v>
      </c>
      <c r="I102" s="12"/>
    </row>
    <row r="103" spans="1:31" x14ac:dyDescent="0.3">
      <c r="C103" s="11" t="s">
        <v>818</v>
      </c>
      <c r="D103" s="51">
        <v>650</v>
      </c>
      <c r="E103" s="8"/>
      <c r="I103" s="12"/>
      <c r="Q103" s="70"/>
      <c r="R103" s="70"/>
      <c r="S103" s="70"/>
      <c r="T103" s="70"/>
      <c r="U103" s="71"/>
      <c r="V103" s="71"/>
      <c r="W103" s="71"/>
      <c r="X103" s="71"/>
      <c r="Y103" s="71"/>
      <c r="Z103" s="71"/>
      <c r="AA103" s="71"/>
      <c r="AB103" s="71"/>
      <c r="AC103" s="71"/>
      <c r="AD103" s="71"/>
      <c r="AE103" s="71"/>
    </row>
    <row r="104" spans="1:31" x14ac:dyDescent="0.3">
      <c r="C104" s="11" t="s">
        <v>1342</v>
      </c>
      <c r="D104" s="51">
        <v>4404</v>
      </c>
      <c r="E104" s="8"/>
      <c r="I104" s="12"/>
      <c r="Q104" s="72"/>
      <c r="R104" s="72"/>
      <c r="S104" s="72"/>
      <c r="T104" s="72"/>
      <c r="U104" s="71"/>
      <c r="V104" s="71"/>
      <c r="W104" s="71"/>
      <c r="X104" s="71"/>
      <c r="Y104" s="71"/>
      <c r="Z104" s="71"/>
      <c r="AA104" s="71"/>
      <c r="AB104" s="71"/>
      <c r="AC104" s="71"/>
      <c r="AD104" s="71"/>
      <c r="AE104" s="71"/>
    </row>
    <row r="105" spans="1:31" x14ac:dyDescent="0.3">
      <c r="C105" s="11" t="s">
        <v>1210</v>
      </c>
      <c r="D105" s="51">
        <v>6864</v>
      </c>
      <c r="E105" s="8"/>
      <c r="I105" s="12"/>
      <c r="Q105" s="73"/>
      <c r="R105" s="73"/>
      <c r="S105" s="73"/>
      <c r="T105" s="72"/>
      <c r="U105" s="74"/>
      <c r="V105" s="74"/>
      <c r="W105" s="74"/>
      <c r="X105" s="74"/>
      <c r="Y105" s="74"/>
      <c r="Z105" s="74"/>
      <c r="AA105" s="74"/>
      <c r="AB105" s="74"/>
      <c r="AC105" s="74"/>
      <c r="AD105" s="74"/>
      <c r="AE105" s="74"/>
    </row>
    <row r="106" spans="1:31" x14ac:dyDescent="0.3">
      <c r="C106" s="11" t="s">
        <v>1211</v>
      </c>
      <c r="D106" s="51">
        <v>35297</v>
      </c>
      <c r="E106" s="8"/>
      <c r="I106" s="12"/>
      <c r="Q106" s="75"/>
      <c r="R106" s="75"/>
      <c r="S106" s="75"/>
      <c r="T106" s="72"/>
      <c r="U106" s="74"/>
      <c r="V106" s="74"/>
      <c r="W106" s="74"/>
      <c r="X106" s="74"/>
      <c r="Y106" s="74"/>
      <c r="Z106" s="74"/>
      <c r="AA106" s="74"/>
      <c r="AB106" s="74"/>
      <c r="AC106" s="74"/>
      <c r="AD106" s="74"/>
      <c r="AE106" s="74"/>
    </row>
    <row r="107" spans="1:31" x14ac:dyDescent="0.3">
      <c r="D107" s="247"/>
      <c r="E107" s="356"/>
      <c r="F107" s="12"/>
      <c r="G107" s="12"/>
      <c r="I107" s="12"/>
      <c r="Q107" s="75"/>
      <c r="R107" s="75"/>
      <c r="S107" s="75"/>
      <c r="T107" s="72"/>
      <c r="U107" s="74"/>
      <c r="V107" s="74"/>
      <c r="W107" s="74"/>
      <c r="X107" s="74"/>
      <c r="Y107" s="74"/>
      <c r="Z107" s="74"/>
      <c r="AA107" s="74"/>
      <c r="AB107" s="74"/>
      <c r="AC107" s="74"/>
      <c r="AD107" s="74"/>
      <c r="AE107" s="74"/>
    </row>
    <row r="108" spans="1:31" x14ac:dyDescent="0.3">
      <c r="E108" s="356"/>
      <c r="I108" s="12"/>
      <c r="Q108" s="75"/>
      <c r="R108" s="75"/>
      <c r="S108" s="75"/>
      <c r="T108" s="72"/>
      <c r="U108" s="74"/>
      <c r="V108" s="74"/>
      <c r="W108" s="74"/>
      <c r="X108" s="74"/>
      <c r="Y108" s="74"/>
      <c r="Z108" s="74"/>
      <c r="AA108" s="74"/>
      <c r="AB108" s="74"/>
      <c r="AC108" s="74"/>
      <c r="AD108" s="74"/>
      <c r="AE108" s="74"/>
    </row>
    <row r="109" spans="1:31" x14ac:dyDescent="0.3">
      <c r="E109" s="8"/>
      <c r="Q109" s="75"/>
      <c r="R109" s="75"/>
      <c r="S109" s="75"/>
      <c r="T109" s="72"/>
      <c r="U109" s="74"/>
      <c r="V109" s="74"/>
      <c r="W109" s="74"/>
      <c r="X109" s="74"/>
      <c r="Y109" s="74"/>
      <c r="Z109" s="74"/>
      <c r="AA109" s="74"/>
      <c r="AB109" s="74"/>
      <c r="AC109" s="74"/>
      <c r="AD109" s="74"/>
      <c r="AE109" s="74"/>
    </row>
    <row r="110" spans="1:31" x14ac:dyDescent="0.3">
      <c r="E110" s="8"/>
      <c r="Q110" s="75"/>
      <c r="R110" s="75"/>
      <c r="S110" s="75"/>
      <c r="T110" s="72"/>
      <c r="U110" s="74"/>
      <c r="V110" s="74"/>
      <c r="W110" s="74"/>
      <c r="X110" s="74"/>
      <c r="Y110" s="74"/>
      <c r="Z110" s="74"/>
      <c r="AA110" s="74"/>
      <c r="AB110" s="74"/>
      <c r="AC110" s="74"/>
      <c r="AD110" s="74"/>
      <c r="AE110" s="74"/>
    </row>
    <row r="111" spans="1:31" x14ac:dyDescent="0.3">
      <c r="Q111" s="75"/>
      <c r="R111" s="75"/>
      <c r="S111" s="75"/>
      <c r="T111" s="72"/>
      <c r="U111" s="74"/>
      <c r="V111" s="74"/>
      <c r="W111" s="74"/>
      <c r="X111" s="74"/>
      <c r="Y111" s="74"/>
      <c r="Z111" s="74"/>
      <c r="AA111" s="74"/>
      <c r="AB111" s="74"/>
      <c r="AC111" s="74"/>
      <c r="AD111" s="74"/>
      <c r="AE111" s="74"/>
    </row>
    <row r="112" spans="1:31" x14ac:dyDescent="0.3">
      <c r="Q112" s="75"/>
      <c r="R112" s="75"/>
      <c r="S112" s="75"/>
      <c r="T112" s="72"/>
      <c r="U112" s="74"/>
      <c r="V112" s="74"/>
      <c r="W112" s="74"/>
      <c r="X112" s="74"/>
      <c r="Y112" s="74"/>
      <c r="Z112" s="74"/>
      <c r="AA112" s="74"/>
      <c r="AB112" s="74"/>
      <c r="AC112" s="74"/>
      <c r="AD112" s="74"/>
      <c r="AE112" s="74"/>
    </row>
    <row r="113" spans="1:31" x14ac:dyDescent="0.3">
      <c r="Q113" s="71"/>
      <c r="R113" s="71"/>
      <c r="S113" s="71"/>
      <c r="T113" s="71"/>
      <c r="U113" s="71"/>
      <c r="V113" s="71"/>
      <c r="W113" s="71"/>
      <c r="X113" s="71"/>
      <c r="Y113" s="71"/>
      <c r="Z113" s="71"/>
      <c r="AA113" s="71"/>
      <c r="AB113" s="71"/>
      <c r="AC113" s="71"/>
      <c r="AD113" s="71"/>
      <c r="AE113" s="71"/>
    </row>
    <row r="114" spans="1:31" x14ac:dyDescent="0.3">
      <c r="Q114" s="71"/>
      <c r="R114" s="71"/>
      <c r="S114" s="71"/>
      <c r="T114" s="71"/>
      <c r="U114" s="71"/>
      <c r="V114" s="71"/>
      <c r="W114" s="71"/>
      <c r="X114" s="71"/>
      <c r="Y114" s="71"/>
      <c r="Z114" s="71"/>
      <c r="AA114" s="71"/>
      <c r="AB114" s="71"/>
      <c r="AC114" s="71"/>
      <c r="AD114" s="71"/>
      <c r="AE114" s="71"/>
    </row>
    <row r="115" spans="1:31" x14ac:dyDescent="0.3">
      <c r="Q115" s="76"/>
      <c r="R115" s="71"/>
      <c r="S115" s="76"/>
      <c r="T115" s="71"/>
      <c r="U115" s="71"/>
      <c r="V115" s="71"/>
      <c r="W115" s="71"/>
      <c r="X115" s="71"/>
      <c r="Y115" s="71"/>
      <c r="Z115" s="71"/>
      <c r="AA115" s="71"/>
      <c r="AB115" s="71"/>
      <c r="AC115" s="71"/>
      <c r="AD115" s="71"/>
      <c r="AE115" s="71"/>
    </row>
    <row r="116" spans="1:31" x14ac:dyDescent="0.3">
      <c r="Q116" s="70"/>
      <c r="R116" s="70"/>
      <c r="S116" s="70"/>
      <c r="T116" s="70"/>
      <c r="U116" s="71"/>
      <c r="V116" s="71"/>
      <c r="W116" s="71"/>
      <c r="X116" s="71"/>
      <c r="Y116" s="71"/>
      <c r="Z116" s="71"/>
      <c r="AA116" s="71"/>
      <c r="AB116" s="71"/>
      <c r="AC116" s="71"/>
      <c r="AD116" s="71"/>
      <c r="AE116" s="71"/>
    </row>
    <row r="117" spans="1:31" x14ac:dyDescent="0.3">
      <c r="Q117" s="76"/>
      <c r="R117" s="76"/>
      <c r="S117" s="76"/>
      <c r="T117" s="76"/>
      <c r="U117" s="71"/>
      <c r="V117" s="71"/>
      <c r="W117" s="71"/>
      <c r="X117" s="71"/>
      <c r="Y117" s="71"/>
      <c r="Z117" s="71"/>
      <c r="AA117" s="71"/>
      <c r="AB117" s="71"/>
      <c r="AC117" s="71"/>
      <c r="AD117" s="71"/>
      <c r="AE117" s="71"/>
    </row>
    <row r="118" spans="1:31" x14ac:dyDescent="0.3">
      <c r="A118" s="5" t="s">
        <v>2072</v>
      </c>
      <c r="Q118" s="71"/>
      <c r="R118" s="71"/>
      <c r="S118" s="71"/>
      <c r="T118" s="71"/>
      <c r="U118" s="71"/>
      <c r="V118" s="71"/>
      <c r="W118" s="71"/>
      <c r="X118" s="71"/>
      <c r="Y118" s="71"/>
      <c r="Z118" s="71"/>
      <c r="AA118" s="71"/>
      <c r="AB118" s="71"/>
      <c r="AC118" s="71"/>
      <c r="AD118" s="71"/>
      <c r="AE118" s="71"/>
    </row>
    <row r="119" spans="1:31" x14ac:dyDescent="0.3">
      <c r="J119" s="71"/>
      <c r="K119" s="71"/>
      <c r="L119" s="71"/>
      <c r="M119" s="71"/>
      <c r="N119" s="71"/>
      <c r="O119" s="71"/>
      <c r="P119" s="71"/>
      <c r="Q119" s="71"/>
      <c r="R119" s="71"/>
      <c r="S119" s="71"/>
      <c r="T119" s="71"/>
      <c r="U119" s="71"/>
      <c r="V119" s="71"/>
      <c r="W119" s="71"/>
      <c r="X119" s="71"/>
      <c r="Y119" s="71"/>
      <c r="Z119" s="71"/>
      <c r="AA119" s="71"/>
      <c r="AB119" s="71"/>
      <c r="AC119" s="71"/>
      <c r="AD119" s="71"/>
      <c r="AE119" s="71"/>
    </row>
    <row r="120" spans="1:31" x14ac:dyDescent="0.3">
      <c r="A120" s="17" t="s">
        <v>2192</v>
      </c>
      <c r="D120" s="11">
        <v>2025</v>
      </c>
      <c r="E120" s="21"/>
      <c r="J120" s="71"/>
      <c r="K120" s="71"/>
      <c r="L120" s="71"/>
      <c r="M120" s="71"/>
      <c r="N120" s="71"/>
      <c r="O120" s="71"/>
      <c r="P120" s="71"/>
      <c r="Q120" s="71"/>
      <c r="R120" s="71"/>
      <c r="S120" s="71"/>
      <c r="T120" s="71"/>
      <c r="U120" s="71"/>
      <c r="V120" s="71"/>
      <c r="W120" s="71"/>
      <c r="X120" s="71"/>
      <c r="Y120" s="71"/>
      <c r="Z120" s="71"/>
      <c r="AA120" s="71"/>
      <c r="AB120" s="71"/>
      <c r="AC120" s="71"/>
      <c r="AD120" s="71"/>
      <c r="AE120" s="71"/>
    </row>
    <row r="121" spans="1:31" x14ac:dyDescent="0.3">
      <c r="C121" s="113" t="s">
        <v>824</v>
      </c>
      <c r="D121" s="20" t="s">
        <v>823</v>
      </c>
      <c r="E121" s="21"/>
      <c r="J121" s="71"/>
      <c r="K121" s="71"/>
      <c r="L121" s="71"/>
      <c r="M121" s="71"/>
      <c r="N121" s="71"/>
      <c r="O121" s="71"/>
      <c r="P121" s="71"/>
      <c r="Q121" s="71"/>
      <c r="R121" s="71"/>
      <c r="S121" s="71"/>
      <c r="T121" s="71"/>
      <c r="U121" s="71"/>
      <c r="V121" s="71"/>
      <c r="W121" s="71"/>
      <c r="X121" s="71"/>
      <c r="Y121" s="71"/>
      <c r="Z121" s="71"/>
      <c r="AA121" s="71"/>
      <c r="AB121" s="71"/>
      <c r="AC121" s="71"/>
      <c r="AD121" s="71"/>
      <c r="AE121" s="71"/>
    </row>
    <row r="122" spans="1:31" x14ac:dyDescent="0.3">
      <c r="C122" s="78" t="s">
        <v>2011</v>
      </c>
      <c r="D122" s="88">
        <v>59</v>
      </c>
      <c r="E122" s="21"/>
      <c r="J122" s="71"/>
      <c r="K122" s="71"/>
      <c r="L122" s="71"/>
      <c r="M122" s="71"/>
      <c r="N122" s="71"/>
      <c r="O122" s="71"/>
      <c r="P122" s="71"/>
      <c r="Q122" s="71"/>
      <c r="R122" s="71"/>
      <c r="S122" s="71"/>
      <c r="T122" s="71"/>
      <c r="U122" s="71"/>
      <c r="V122" s="71"/>
      <c r="W122" s="71"/>
      <c r="X122" s="71"/>
      <c r="Y122" s="71"/>
      <c r="Z122" s="71"/>
      <c r="AA122" s="71"/>
      <c r="AB122" s="71"/>
      <c r="AC122" s="71"/>
      <c r="AD122" s="71"/>
      <c r="AE122" s="71"/>
    </row>
    <row r="123" spans="1:31" x14ac:dyDescent="0.3">
      <c r="C123" s="65" t="s">
        <v>2006</v>
      </c>
      <c r="D123" s="88">
        <v>443</v>
      </c>
      <c r="E123" s="21"/>
      <c r="J123" s="71"/>
      <c r="K123" s="71"/>
      <c r="L123" s="71"/>
      <c r="M123" s="71"/>
      <c r="N123" s="71"/>
      <c r="O123" s="71"/>
      <c r="P123" s="71"/>
      <c r="Q123" s="71"/>
      <c r="R123" s="71"/>
      <c r="S123" s="71"/>
      <c r="T123" s="71"/>
      <c r="U123" s="71"/>
      <c r="V123" s="71"/>
      <c r="W123" s="71"/>
      <c r="X123" s="71"/>
      <c r="Y123" s="71"/>
      <c r="Z123" s="71"/>
      <c r="AA123" s="71"/>
      <c r="AB123" s="71"/>
      <c r="AC123" s="71"/>
      <c r="AD123" s="71"/>
      <c r="AE123" s="71"/>
    </row>
    <row r="124" spans="1:31" ht="28" x14ac:dyDescent="0.3">
      <c r="C124" s="65" t="s">
        <v>2007</v>
      </c>
      <c r="D124" s="88">
        <v>1175</v>
      </c>
      <c r="E124" s="21"/>
      <c r="J124" s="71"/>
      <c r="K124" s="71"/>
      <c r="L124" s="71"/>
      <c r="M124" s="71"/>
      <c r="N124" s="71"/>
      <c r="O124" s="71"/>
      <c r="P124" s="71"/>
      <c r="Q124" s="71"/>
      <c r="R124" s="71"/>
      <c r="S124" s="71"/>
      <c r="T124" s="71"/>
      <c r="U124" s="71"/>
      <c r="V124" s="71"/>
      <c r="W124" s="71"/>
      <c r="X124" s="71"/>
      <c r="Y124" s="71"/>
      <c r="Z124" s="71"/>
      <c r="AA124" s="71"/>
      <c r="AB124" s="71"/>
      <c r="AC124" s="71"/>
      <c r="AD124" s="71"/>
      <c r="AE124" s="71"/>
    </row>
    <row r="125" spans="1:31" ht="28" x14ac:dyDescent="0.3">
      <c r="C125" s="65" t="s">
        <v>2008</v>
      </c>
      <c r="D125" s="88">
        <v>5092</v>
      </c>
      <c r="E125" s="21"/>
      <c r="J125" s="71"/>
      <c r="K125" s="71"/>
      <c r="L125" s="71"/>
      <c r="M125" s="71"/>
      <c r="N125" s="71"/>
      <c r="O125" s="71"/>
      <c r="P125" s="71"/>
      <c r="Q125" s="71"/>
      <c r="R125" s="71"/>
      <c r="S125" s="71"/>
      <c r="T125" s="71"/>
      <c r="U125" s="71"/>
      <c r="V125" s="71"/>
      <c r="W125" s="71"/>
      <c r="X125" s="71"/>
      <c r="Y125" s="71"/>
      <c r="Z125" s="71"/>
      <c r="AA125" s="71"/>
      <c r="AB125" s="71"/>
      <c r="AC125" s="71"/>
      <c r="AD125" s="71"/>
      <c r="AE125" s="71"/>
    </row>
    <row r="126" spans="1:31" x14ac:dyDescent="0.3">
      <c r="C126" s="65" t="s">
        <v>2009</v>
      </c>
      <c r="D126" s="88">
        <v>7135</v>
      </c>
      <c r="E126" s="21"/>
      <c r="J126" s="71"/>
      <c r="K126" s="71"/>
      <c r="L126" s="71"/>
      <c r="M126" s="71"/>
      <c r="N126" s="71"/>
      <c r="O126" s="71"/>
      <c r="P126" s="71"/>
      <c r="Q126" s="71"/>
      <c r="R126" s="71"/>
      <c r="S126" s="71"/>
      <c r="T126" s="71"/>
      <c r="U126" s="71"/>
      <c r="V126" s="71"/>
      <c r="W126" s="71"/>
      <c r="X126" s="71"/>
      <c r="Y126" s="71"/>
      <c r="Z126" s="71"/>
      <c r="AA126" s="71"/>
      <c r="AB126" s="71"/>
      <c r="AC126" s="71"/>
      <c r="AD126" s="71"/>
      <c r="AE126" s="71"/>
    </row>
    <row r="127" spans="1:31" x14ac:dyDescent="0.3">
      <c r="C127" s="65" t="s">
        <v>2010</v>
      </c>
      <c r="D127" s="88">
        <v>32867</v>
      </c>
      <c r="E127" s="21"/>
      <c r="J127" s="71"/>
      <c r="K127" s="71"/>
      <c r="L127" s="71"/>
      <c r="M127" s="71"/>
      <c r="N127" s="71"/>
      <c r="O127" s="71"/>
      <c r="P127" s="71"/>
      <c r="Q127" s="71"/>
      <c r="R127" s="71"/>
      <c r="S127" s="71"/>
      <c r="T127" s="71"/>
      <c r="U127" s="71"/>
      <c r="V127" s="71"/>
      <c r="W127" s="71"/>
      <c r="X127" s="71"/>
      <c r="Y127" s="71"/>
      <c r="Z127" s="71"/>
      <c r="AA127" s="71"/>
      <c r="AB127" s="71"/>
      <c r="AC127" s="71"/>
      <c r="AD127" s="71"/>
      <c r="AE127" s="71"/>
    </row>
    <row r="128" spans="1:31" x14ac:dyDescent="0.3">
      <c r="C128" s="77"/>
      <c r="D128" s="21"/>
      <c r="E128" s="21"/>
      <c r="J128" s="71"/>
      <c r="K128" s="71"/>
      <c r="L128" s="71"/>
      <c r="M128" s="71"/>
      <c r="N128" s="71"/>
      <c r="O128" s="71"/>
      <c r="P128" s="71"/>
      <c r="Q128" s="71"/>
      <c r="R128" s="71"/>
      <c r="S128" s="71"/>
      <c r="T128" s="71"/>
      <c r="U128" s="71"/>
      <c r="V128" s="71"/>
      <c r="W128" s="71"/>
      <c r="X128" s="71"/>
      <c r="Y128" s="71"/>
      <c r="Z128" s="71"/>
      <c r="AA128" s="71"/>
      <c r="AB128" s="71"/>
      <c r="AC128" s="71"/>
      <c r="AD128" s="71"/>
      <c r="AE128" s="71"/>
    </row>
    <row r="129" spans="1:31" x14ac:dyDescent="0.3">
      <c r="C129" s="77"/>
      <c r="D129" s="21"/>
      <c r="E129" s="21"/>
      <c r="J129" s="71"/>
      <c r="K129" s="71"/>
      <c r="L129" s="71"/>
      <c r="M129" s="71"/>
      <c r="N129" s="71"/>
      <c r="O129" s="71"/>
      <c r="P129" s="71"/>
      <c r="Q129" s="71"/>
      <c r="R129" s="71"/>
      <c r="S129" s="71"/>
      <c r="T129" s="71"/>
      <c r="U129" s="71"/>
      <c r="V129" s="71"/>
      <c r="W129" s="71"/>
      <c r="X129" s="71"/>
      <c r="Y129" s="71"/>
      <c r="Z129" s="71"/>
      <c r="AA129" s="71"/>
      <c r="AB129" s="71"/>
      <c r="AC129" s="71"/>
      <c r="AD129" s="71"/>
      <c r="AE129" s="71"/>
    </row>
    <row r="130" spans="1:31" x14ac:dyDescent="0.3">
      <c r="C130" s="77"/>
      <c r="D130" s="21"/>
      <c r="E130" s="21"/>
      <c r="J130" s="71"/>
      <c r="K130" s="71"/>
      <c r="L130" s="71"/>
      <c r="M130" s="71"/>
      <c r="N130" s="71"/>
      <c r="O130" s="71"/>
      <c r="P130" s="71"/>
      <c r="Q130" s="71"/>
      <c r="R130" s="71"/>
      <c r="S130" s="71"/>
      <c r="T130" s="71"/>
      <c r="U130" s="71"/>
      <c r="V130" s="71"/>
      <c r="W130" s="71"/>
      <c r="X130" s="71"/>
      <c r="Y130" s="71"/>
      <c r="Z130" s="71"/>
      <c r="AA130" s="71"/>
      <c r="AB130" s="71"/>
      <c r="AC130" s="71"/>
      <c r="AD130" s="71"/>
      <c r="AE130" s="71"/>
    </row>
    <row r="131" spans="1:31" x14ac:dyDescent="0.3">
      <c r="C131" s="77"/>
      <c r="D131" s="21"/>
      <c r="E131" s="21"/>
      <c r="J131" s="71"/>
      <c r="K131" s="71"/>
      <c r="L131" s="71"/>
      <c r="M131" s="71"/>
      <c r="N131" s="71"/>
      <c r="O131" s="71"/>
      <c r="P131" s="71"/>
      <c r="Q131" s="71"/>
      <c r="R131" s="71"/>
      <c r="S131" s="71"/>
      <c r="T131" s="71"/>
      <c r="U131" s="71"/>
      <c r="V131" s="71"/>
      <c r="W131" s="71"/>
      <c r="X131" s="71"/>
      <c r="Y131" s="71"/>
      <c r="Z131" s="71"/>
      <c r="AA131" s="71"/>
      <c r="AB131" s="71"/>
      <c r="AC131" s="71"/>
      <c r="AD131" s="71"/>
      <c r="AE131" s="71"/>
    </row>
    <row r="132" spans="1:31" x14ac:dyDescent="0.3">
      <c r="C132" s="77"/>
      <c r="D132" s="21"/>
      <c r="E132" s="21"/>
      <c r="J132" s="71"/>
      <c r="K132" s="71"/>
      <c r="L132" s="71"/>
      <c r="M132" s="71"/>
      <c r="N132" s="71"/>
      <c r="O132" s="71"/>
      <c r="P132" s="71"/>
      <c r="Q132" s="71"/>
      <c r="R132" s="71"/>
      <c r="S132" s="71"/>
      <c r="T132" s="71"/>
      <c r="U132" s="71"/>
      <c r="V132" s="71"/>
      <c r="W132" s="71"/>
      <c r="X132" s="71"/>
      <c r="Y132" s="71"/>
      <c r="Z132" s="71"/>
      <c r="AA132" s="71"/>
      <c r="AB132" s="71"/>
      <c r="AC132" s="71"/>
      <c r="AD132" s="71"/>
      <c r="AE132" s="71"/>
    </row>
    <row r="133" spans="1:31" x14ac:dyDescent="0.3">
      <c r="C133" s="77"/>
      <c r="D133" s="21"/>
      <c r="E133" s="21"/>
      <c r="J133" s="71"/>
      <c r="K133" s="71"/>
      <c r="L133" s="71"/>
      <c r="M133" s="71"/>
      <c r="N133" s="71"/>
      <c r="O133" s="71"/>
      <c r="P133" s="71"/>
      <c r="Q133" s="71"/>
      <c r="R133" s="71"/>
      <c r="S133" s="71"/>
      <c r="T133" s="71"/>
      <c r="U133" s="71"/>
      <c r="V133" s="71"/>
      <c r="W133" s="71"/>
      <c r="X133" s="71"/>
      <c r="Y133" s="71"/>
      <c r="Z133" s="71"/>
      <c r="AA133" s="71"/>
      <c r="AB133" s="71"/>
      <c r="AC133" s="71"/>
      <c r="AD133" s="71"/>
      <c r="AE133" s="71"/>
    </row>
    <row r="134" spans="1:31" x14ac:dyDescent="0.3">
      <c r="C134" s="77"/>
      <c r="D134" s="21"/>
      <c r="E134" s="21"/>
      <c r="J134" s="71"/>
      <c r="K134" s="71"/>
      <c r="L134" s="71"/>
      <c r="M134" s="71"/>
      <c r="N134" s="71"/>
      <c r="O134" s="71"/>
      <c r="P134" s="71"/>
      <c r="Q134" s="71"/>
      <c r="R134" s="71"/>
      <c r="S134" s="71"/>
      <c r="T134" s="71"/>
      <c r="U134" s="71"/>
      <c r="V134" s="71"/>
      <c r="W134" s="71"/>
      <c r="X134" s="71"/>
      <c r="Y134" s="71"/>
      <c r="Z134" s="71"/>
      <c r="AA134" s="71"/>
      <c r="AB134" s="71"/>
      <c r="AC134" s="71"/>
      <c r="AD134" s="71"/>
      <c r="AE134" s="71"/>
    </row>
    <row r="135" spans="1:31" x14ac:dyDescent="0.3">
      <c r="C135" s="77"/>
      <c r="D135" s="21"/>
      <c r="E135" s="21"/>
      <c r="J135" s="71"/>
      <c r="K135" s="71"/>
      <c r="L135" s="71"/>
      <c r="M135" s="71"/>
      <c r="N135" s="71"/>
      <c r="O135" s="71"/>
      <c r="P135" s="71"/>
      <c r="Q135" s="71"/>
      <c r="R135" s="71"/>
      <c r="S135" s="71"/>
      <c r="T135" s="71"/>
      <c r="U135" s="71"/>
      <c r="V135" s="71"/>
      <c r="W135" s="71"/>
      <c r="X135" s="71"/>
      <c r="Y135" s="71"/>
      <c r="Z135" s="71"/>
      <c r="AA135" s="71"/>
      <c r="AB135" s="71"/>
      <c r="AC135" s="71"/>
      <c r="AD135" s="71"/>
      <c r="AE135" s="71"/>
    </row>
    <row r="136" spans="1:31" x14ac:dyDescent="0.3">
      <c r="C136" s="77"/>
      <c r="D136" s="21"/>
      <c r="E136" s="21"/>
      <c r="J136" s="71"/>
      <c r="K136" s="71"/>
      <c r="L136" s="71"/>
      <c r="M136" s="71"/>
      <c r="N136" s="71"/>
      <c r="O136" s="71"/>
      <c r="P136" s="71"/>
      <c r="Q136" s="71"/>
      <c r="R136" s="71"/>
      <c r="S136" s="71"/>
      <c r="T136" s="71"/>
      <c r="U136" s="71"/>
      <c r="V136" s="71"/>
      <c r="W136" s="71"/>
      <c r="X136" s="71"/>
      <c r="Y136" s="71"/>
      <c r="Z136" s="71"/>
      <c r="AA136" s="71"/>
      <c r="AB136" s="71"/>
      <c r="AC136" s="71"/>
      <c r="AD136" s="71"/>
      <c r="AE136" s="71"/>
    </row>
    <row r="137" spans="1:31" x14ac:dyDescent="0.3">
      <c r="A137" s="5" t="s">
        <v>2031</v>
      </c>
      <c r="C137" s="77"/>
      <c r="D137" s="21"/>
      <c r="E137" s="21"/>
      <c r="J137" s="71"/>
      <c r="K137" s="71"/>
      <c r="L137" s="71"/>
      <c r="M137" s="71"/>
      <c r="N137" s="71"/>
      <c r="O137" s="71"/>
      <c r="P137" s="71"/>
      <c r="Q137" s="71"/>
      <c r="R137" s="71"/>
      <c r="S137" s="71"/>
      <c r="T137" s="71"/>
      <c r="U137" s="71"/>
      <c r="V137" s="71"/>
      <c r="W137" s="71"/>
      <c r="X137" s="71"/>
      <c r="Y137" s="71"/>
      <c r="Z137" s="71"/>
      <c r="AA137" s="71"/>
      <c r="AB137" s="71"/>
      <c r="AC137" s="71"/>
      <c r="AD137" s="71"/>
      <c r="AE137" s="71"/>
    </row>
    <row r="138" spans="1:31" x14ac:dyDescent="0.3">
      <c r="J138" s="71"/>
      <c r="K138" s="71"/>
      <c r="L138" s="71"/>
      <c r="M138" s="71"/>
      <c r="N138" s="71"/>
      <c r="O138" s="71"/>
      <c r="P138" s="71"/>
      <c r="Q138" s="71"/>
      <c r="R138" s="71"/>
      <c r="S138" s="71"/>
      <c r="T138" s="71"/>
      <c r="U138" s="71"/>
      <c r="V138" s="71"/>
      <c r="W138" s="71"/>
      <c r="X138" s="71"/>
      <c r="Y138" s="71"/>
      <c r="Z138" s="71"/>
      <c r="AA138" s="71"/>
      <c r="AB138" s="71"/>
      <c r="AC138" s="71"/>
      <c r="AD138" s="71"/>
      <c r="AE138" s="71"/>
    </row>
    <row r="139" spans="1:31" x14ac:dyDescent="0.3">
      <c r="J139" s="71"/>
      <c r="K139" s="71"/>
      <c r="L139" s="71"/>
      <c r="M139" s="71"/>
      <c r="N139" s="71"/>
      <c r="O139" s="71"/>
      <c r="P139" s="71"/>
      <c r="Q139" s="71"/>
      <c r="R139" s="71"/>
      <c r="S139" s="71"/>
      <c r="T139" s="71"/>
      <c r="U139" s="71"/>
      <c r="V139" s="71"/>
      <c r="W139" s="71"/>
      <c r="X139" s="71"/>
      <c r="Y139" s="71"/>
      <c r="Z139" s="71"/>
      <c r="AA139" s="71"/>
      <c r="AB139" s="71"/>
      <c r="AC139" s="71"/>
      <c r="AD139" s="71"/>
      <c r="AE139" s="71"/>
    </row>
    <row r="140" spans="1:31" x14ac:dyDescent="0.3">
      <c r="A140" s="9" t="s">
        <v>2193</v>
      </c>
      <c r="J140" s="71"/>
      <c r="K140" s="71"/>
      <c r="L140" s="71"/>
      <c r="M140" s="71"/>
      <c r="N140" s="71"/>
      <c r="O140" s="71"/>
      <c r="P140" s="71"/>
      <c r="Q140" s="71"/>
      <c r="R140" s="71"/>
      <c r="S140" s="71"/>
      <c r="T140" s="71"/>
      <c r="U140" s="71"/>
      <c r="V140" s="71"/>
      <c r="W140" s="71"/>
      <c r="X140" s="71"/>
      <c r="Y140" s="71"/>
      <c r="Z140" s="71"/>
      <c r="AA140" s="71"/>
      <c r="AB140" s="71"/>
      <c r="AC140" s="71"/>
      <c r="AD140" s="71"/>
      <c r="AE140" s="71"/>
    </row>
    <row r="141" spans="1:31" x14ac:dyDescent="0.3">
      <c r="C141" s="71" t="s">
        <v>2012</v>
      </c>
      <c r="D141" s="71"/>
      <c r="E141" s="71"/>
      <c r="F141" s="71"/>
      <c r="G141" s="71"/>
      <c r="H141" s="71"/>
      <c r="I141" s="71"/>
      <c r="J141" s="71"/>
      <c r="K141" s="71"/>
      <c r="L141" s="71"/>
      <c r="M141" s="71"/>
      <c r="N141" s="71"/>
      <c r="O141" s="71"/>
      <c r="P141" s="71"/>
      <c r="Q141" s="71"/>
      <c r="R141" s="71"/>
      <c r="S141" s="71"/>
      <c r="T141" s="71"/>
      <c r="U141" s="71"/>
      <c r="V141" s="71"/>
      <c r="W141" s="71"/>
      <c r="X141" s="71"/>
      <c r="Y141" s="71"/>
      <c r="Z141" s="71"/>
      <c r="AA141" s="71"/>
      <c r="AB141" s="71"/>
      <c r="AC141" s="71"/>
      <c r="AD141" s="71"/>
      <c r="AE141" s="71"/>
    </row>
    <row r="142" spans="1:31" x14ac:dyDescent="0.3">
      <c r="C142" s="357" t="s">
        <v>1107</v>
      </c>
      <c r="D142" s="357" t="s">
        <v>1108</v>
      </c>
      <c r="E142" s="357" t="s">
        <v>1109</v>
      </c>
      <c r="F142" s="357" t="s">
        <v>1110</v>
      </c>
      <c r="G142" s="357" t="s">
        <v>1212</v>
      </c>
      <c r="H142" s="357" t="s">
        <v>1111</v>
      </c>
      <c r="I142" s="357" t="s">
        <v>1112</v>
      </c>
      <c r="J142" s="71"/>
      <c r="K142" s="71"/>
      <c r="L142" s="71"/>
      <c r="M142" s="71"/>
      <c r="N142" s="71"/>
      <c r="O142" s="71"/>
      <c r="P142" s="71"/>
      <c r="Q142" s="71"/>
      <c r="R142" s="71"/>
      <c r="S142" s="71"/>
      <c r="T142" s="71"/>
      <c r="U142" s="71"/>
      <c r="V142" s="71"/>
      <c r="W142" s="71"/>
      <c r="X142" s="71"/>
      <c r="Y142" s="71"/>
      <c r="Z142" s="71"/>
      <c r="AA142" s="71"/>
      <c r="AB142" s="71"/>
      <c r="AC142" s="71"/>
      <c r="AD142" s="71"/>
      <c r="AE142" s="71"/>
    </row>
    <row r="143" spans="1:31" x14ac:dyDescent="0.3">
      <c r="C143" s="357" t="s">
        <v>852</v>
      </c>
      <c r="D143" s="358">
        <v>300</v>
      </c>
      <c r="E143" s="358">
        <v>203</v>
      </c>
      <c r="F143" s="358">
        <v>116</v>
      </c>
      <c r="G143" s="358">
        <v>184</v>
      </c>
      <c r="H143" s="359">
        <v>241.6</v>
      </c>
      <c r="I143" s="359">
        <v>94.8</v>
      </c>
      <c r="J143" s="71"/>
      <c r="K143" s="71"/>
      <c r="L143" s="71"/>
      <c r="M143" s="71"/>
      <c r="N143" s="71"/>
      <c r="O143" s="71"/>
      <c r="P143" s="71"/>
      <c r="Q143" s="71"/>
      <c r="R143" s="71"/>
      <c r="S143" s="71"/>
      <c r="T143" s="71"/>
      <c r="U143" s="71"/>
      <c r="V143" s="71"/>
      <c r="W143" s="71"/>
      <c r="X143" s="71"/>
      <c r="Y143" s="71"/>
      <c r="Z143" s="71"/>
      <c r="AA143" s="71"/>
      <c r="AB143" s="71"/>
      <c r="AC143" s="71"/>
      <c r="AD143" s="71"/>
      <c r="AE143" s="71"/>
    </row>
    <row r="144" spans="1:31" x14ac:dyDescent="0.3">
      <c r="C144" s="357" t="s">
        <v>825</v>
      </c>
      <c r="D144" s="358">
        <v>24498</v>
      </c>
      <c r="E144" s="358">
        <v>16675</v>
      </c>
      <c r="F144" s="358">
        <v>10642</v>
      </c>
      <c r="G144" s="358">
        <v>13856</v>
      </c>
      <c r="H144" s="359">
        <v>228.5</v>
      </c>
      <c r="I144" s="359">
        <v>119</v>
      </c>
      <c r="J144" s="71"/>
      <c r="K144" s="71"/>
      <c r="L144" s="71"/>
      <c r="M144" s="71"/>
      <c r="N144" s="71"/>
      <c r="O144" s="71"/>
      <c r="P144" s="71"/>
      <c r="Q144" s="71"/>
      <c r="R144" s="71"/>
      <c r="S144" s="71"/>
      <c r="T144" s="71"/>
      <c r="U144" s="71"/>
      <c r="V144" s="71"/>
      <c r="W144" s="71"/>
      <c r="X144" s="71"/>
      <c r="Y144" s="71"/>
      <c r="Z144" s="71"/>
      <c r="AA144" s="71"/>
      <c r="AB144" s="71"/>
      <c r="AC144" s="71"/>
      <c r="AD144" s="71"/>
      <c r="AE144" s="71"/>
    </row>
    <row r="145" spans="1:31" x14ac:dyDescent="0.3">
      <c r="C145" s="357" t="s">
        <v>853</v>
      </c>
      <c r="D145" s="358">
        <v>4393</v>
      </c>
      <c r="E145" s="358">
        <v>3614</v>
      </c>
      <c r="F145" s="358">
        <v>2598</v>
      </c>
      <c r="G145" s="358">
        <v>1795</v>
      </c>
      <c r="H145" s="359">
        <v>143.9</v>
      </c>
      <c r="I145" s="359">
        <v>55.2</v>
      </c>
      <c r="J145" s="71"/>
      <c r="K145" s="71"/>
      <c r="L145" s="71"/>
      <c r="M145" s="71"/>
      <c r="N145" s="71"/>
      <c r="O145" s="71"/>
      <c r="P145" s="71"/>
      <c r="Q145" s="71"/>
      <c r="R145" s="71"/>
      <c r="S145" s="71"/>
      <c r="T145" s="71"/>
      <c r="U145" s="71"/>
      <c r="V145" s="71"/>
      <c r="W145" s="71"/>
      <c r="X145" s="71"/>
      <c r="Y145" s="71"/>
      <c r="Z145" s="71"/>
      <c r="AA145" s="71"/>
      <c r="AB145" s="71"/>
      <c r="AC145" s="71"/>
      <c r="AD145" s="71"/>
      <c r="AE145" s="71"/>
    </row>
    <row r="146" spans="1:31" x14ac:dyDescent="0.3">
      <c r="C146" s="357" t="s">
        <v>854</v>
      </c>
      <c r="D146" s="358">
        <v>90</v>
      </c>
      <c r="E146" s="358">
        <v>76</v>
      </c>
      <c r="F146" s="358">
        <v>65</v>
      </c>
      <c r="G146" s="358">
        <v>25</v>
      </c>
      <c r="H146" s="359">
        <v>46.7</v>
      </c>
      <c r="I146" s="359">
        <v>21.9</v>
      </c>
      <c r="J146" s="71"/>
      <c r="K146" s="71"/>
      <c r="L146" s="71"/>
      <c r="M146" s="71"/>
      <c r="N146" s="71"/>
      <c r="O146" s="71"/>
      <c r="P146" s="71"/>
      <c r="Q146" s="71"/>
      <c r="R146" s="71"/>
      <c r="S146" s="71"/>
      <c r="T146" s="71"/>
      <c r="U146" s="71"/>
      <c r="V146" s="71"/>
      <c r="W146" s="71"/>
      <c r="X146" s="71"/>
      <c r="Y146" s="71"/>
      <c r="Z146" s="71"/>
      <c r="AA146" s="71"/>
      <c r="AB146" s="71"/>
      <c r="AC146" s="71"/>
      <c r="AD146" s="71"/>
      <c r="AE146" s="71"/>
    </row>
    <row r="147" spans="1:31" x14ac:dyDescent="0.3">
      <c r="C147" s="357" t="s">
        <v>826</v>
      </c>
      <c r="D147" s="358">
        <v>4773</v>
      </c>
      <c r="E147" s="358">
        <v>2421</v>
      </c>
      <c r="F147" s="358">
        <v>1614</v>
      </c>
      <c r="G147" s="358">
        <v>3159</v>
      </c>
      <c r="H147" s="359">
        <v>300.2</v>
      </c>
      <c r="I147" s="359">
        <v>130.5</v>
      </c>
      <c r="J147" s="71"/>
      <c r="K147" s="71"/>
      <c r="L147" s="71"/>
      <c r="M147" s="71"/>
      <c r="N147" s="71"/>
      <c r="O147" s="71"/>
      <c r="P147" s="71"/>
      <c r="Q147" s="71"/>
      <c r="R147" s="71"/>
      <c r="S147" s="71"/>
      <c r="T147" s="71"/>
      <c r="U147" s="71"/>
      <c r="V147" s="71"/>
      <c r="W147" s="71"/>
      <c r="X147" s="71"/>
      <c r="Y147" s="71"/>
      <c r="Z147" s="71"/>
      <c r="AA147" s="71"/>
      <c r="AB147" s="71"/>
      <c r="AC147" s="71"/>
      <c r="AD147" s="71"/>
      <c r="AE147" s="71"/>
    </row>
    <row r="148" spans="1:31" x14ac:dyDescent="0.3">
      <c r="C148" s="357" t="s">
        <v>406</v>
      </c>
      <c r="D148" s="358">
        <v>11782</v>
      </c>
      <c r="E148" s="358">
        <v>6603</v>
      </c>
      <c r="F148" s="358">
        <v>5898</v>
      </c>
      <c r="G148" s="358">
        <v>5884</v>
      </c>
      <c r="H148" s="359">
        <v>159.9</v>
      </c>
      <c r="I148" s="359">
        <v>90.9</v>
      </c>
      <c r="J148" s="71"/>
      <c r="K148" s="71"/>
      <c r="L148" s="71"/>
      <c r="M148" s="71"/>
      <c r="N148" s="71"/>
      <c r="O148" s="71"/>
      <c r="P148" s="71"/>
      <c r="Q148" s="71"/>
      <c r="R148" s="71"/>
      <c r="S148" s="71"/>
      <c r="T148" s="71"/>
      <c r="U148" s="71"/>
      <c r="V148" s="71"/>
      <c r="W148" s="71"/>
      <c r="X148" s="71"/>
      <c r="Y148" s="71"/>
      <c r="Z148" s="71"/>
      <c r="AA148" s="71"/>
      <c r="AB148" s="71"/>
      <c r="AC148" s="71"/>
      <c r="AD148" s="71"/>
      <c r="AE148" s="71"/>
    </row>
    <row r="149" spans="1:31" x14ac:dyDescent="0.3">
      <c r="C149" s="357" t="s">
        <v>855</v>
      </c>
      <c r="D149" s="358">
        <v>750</v>
      </c>
      <c r="E149" s="358">
        <v>684</v>
      </c>
      <c r="F149" s="358">
        <v>577</v>
      </c>
      <c r="G149" s="358">
        <v>173</v>
      </c>
      <c r="H149" s="359">
        <v>31.32</v>
      </c>
      <c r="I149" s="359">
        <v>13.7</v>
      </c>
      <c r="J149" s="71"/>
      <c r="K149" s="71"/>
      <c r="L149" s="71"/>
      <c r="M149" s="71"/>
      <c r="N149" s="71"/>
      <c r="O149" s="71"/>
      <c r="P149" s="71"/>
      <c r="Q149" s="71"/>
      <c r="R149" s="71"/>
      <c r="S149" s="71"/>
      <c r="T149" s="71"/>
      <c r="U149" s="71"/>
      <c r="V149" s="71"/>
      <c r="W149" s="71"/>
      <c r="X149" s="71"/>
      <c r="Y149" s="71"/>
      <c r="Z149" s="71"/>
      <c r="AA149" s="71"/>
      <c r="AB149" s="71"/>
      <c r="AC149" s="71"/>
      <c r="AD149" s="71"/>
      <c r="AE149" s="71"/>
    </row>
    <row r="150" spans="1:31" x14ac:dyDescent="0.3">
      <c r="C150" s="357" t="s">
        <v>1213</v>
      </c>
      <c r="D150" s="358">
        <v>46586</v>
      </c>
      <c r="E150" s="358">
        <v>30276</v>
      </c>
      <c r="F150" s="358">
        <v>21510</v>
      </c>
      <c r="G150" s="358">
        <v>25076</v>
      </c>
      <c r="H150" s="359">
        <v>164.6</v>
      </c>
      <c r="I150" s="359">
        <v>75.099999999999994</v>
      </c>
      <c r="J150" s="71"/>
      <c r="K150" s="71"/>
      <c r="L150" s="71"/>
      <c r="M150" s="71"/>
      <c r="N150" s="71"/>
      <c r="O150" s="71"/>
      <c r="P150" s="71"/>
      <c r="Q150" s="71"/>
      <c r="R150" s="71"/>
      <c r="S150" s="71"/>
      <c r="T150" s="71"/>
      <c r="U150" s="71"/>
      <c r="V150" s="71"/>
      <c r="W150" s="71"/>
      <c r="X150" s="71"/>
      <c r="Y150" s="71"/>
      <c r="Z150" s="71"/>
      <c r="AA150" s="71"/>
      <c r="AB150" s="71"/>
      <c r="AC150" s="71"/>
      <c r="AD150" s="71"/>
      <c r="AE150" s="71"/>
    </row>
    <row r="151" spans="1:31" x14ac:dyDescent="0.3">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c r="AA151" s="71"/>
      <c r="AB151" s="71"/>
      <c r="AC151" s="71"/>
      <c r="AD151" s="71"/>
      <c r="AE151" s="71"/>
    </row>
    <row r="152" spans="1:31" x14ac:dyDescent="0.3">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c r="AA152" s="71"/>
      <c r="AB152" s="71"/>
      <c r="AC152" s="71"/>
      <c r="AD152" s="71"/>
      <c r="AE152" s="71"/>
    </row>
    <row r="153" spans="1:31" x14ac:dyDescent="0.3">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c r="AA153" s="71"/>
      <c r="AB153" s="71"/>
      <c r="AC153" s="71"/>
      <c r="AD153" s="71"/>
      <c r="AE153" s="71"/>
    </row>
    <row r="154" spans="1:31" x14ac:dyDescent="0.3">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c r="AA154" s="71"/>
      <c r="AB154" s="71"/>
      <c r="AC154" s="71"/>
      <c r="AD154" s="71"/>
      <c r="AE154" s="71"/>
    </row>
    <row r="155" spans="1:31" x14ac:dyDescent="0.3">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c r="AA155" s="71"/>
      <c r="AB155" s="71"/>
      <c r="AC155" s="71"/>
      <c r="AD155" s="71"/>
      <c r="AE155" s="71"/>
    </row>
    <row r="156" spans="1:31" x14ac:dyDescent="0.3">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c r="AA156" s="71"/>
      <c r="AB156" s="71"/>
      <c r="AC156" s="71"/>
      <c r="AD156" s="71"/>
      <c r="AE156" s="71"/>
    </row>
    <row r="157" spans="1:31" x14ac:dyDescent="0.3">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c r="AA157" s="71"/>
      <c r="AB157" s="71"/>
      <c r="AC157" s="71"/>
      <c r="AD157" s="71"/>
      <c r="AE157" s="71"/>
    </row>
    <row r="158" spans="1:31" x14ac:dyDescent="0.3">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c r="AA158" s="71"/>
      <c r="AB158" s="71"/>
      <c r="AC158" s="71"/>
      <c r="AD158" s="71"/>
      <c r="AE158" s="71"/>
    </row>
    <row r="159" spans="1:31" x14ac:dyDescent="0.3">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c r="AA159" s="71"/>
      <c r="AB159" s="71"/>
      <c r="AC159" s="71"/>
      <c r="AD159" s="71"/>
      <c r="AE159" s="71"/>
    </row>
    <row r="160" spans="1:31" x14ac:dyDescent="0.3">
      <c r="A160" s="5" t="s">
        <v>2073</v>
      </c>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c r="AA160" s="71"/>
      <c r="AB160" s="71"/>
      <c r="AC160" s="71"/>
      <c r="AD160" s="71"/>
      <c r="AE160" s="71"/>
    </row>
    <row r="161" spans="1:31" x14ac:dyDescent="0.3">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c r="AA161" s="71"/>
      <c r="AB161" s="71"/>
      <c r="AC161" s="71"/>
      <c r="AD161" s="71"/>
      <c r="AE161" s="71"/>
    </row>
    <row r="162" spans="1:31" x14ac:dyDescent="0.3">
      <c r="A162" s="9" t="s">
        <v>2194</v>
      </c>
      <c r="C162" s="357" t="s">
        <v>1115</v>
      </c>
      <c r="D162" s="357" t="s">
        <v>1116</v>
      </c>
      <c r="E162" s="71"/>
      <c r="F162" s="71"/>
      <c r="G162" s="71"/>
      <c r="H162" s="71"/>
      <c r="I162" s="71"/>
      <c r="J162" s="71"/>
      <c r="K162" s="71"/>
      <c r="L162" s="71"/>
      <c r="M162" s="71"/>
      <c r="N162" s="71"/>
      <c r="O162" s="71"/>
      <c r="P162" s="71"/>
      <c r="Q162" s="71"/>
      <c r="R162" s="71"/>
      <c r="S162" s="71"/>
      <c r="T162" s="71"/>
      <c r="U162" s="71"/>
      <c r="V162" s="71"/>
      <c r="W162" s="71"/>
      <c r="X162" s="71"/>
      <c r="Y162" s="71"/>
      <c r="Z162" s="71"/>
      <c r="AA162" s="71"/>
      <c r="AB162" s="71"/>
      <c r="AC162" s="71"/>
      <c r="AD162" s="71"/>
      <c r="AE162" s="71"/>
    </row>
    <row r="163" spans="1:31" x14ac:dyDescent="0.3">
      <c r="C163" s="357" t="s">
        <v>825</v>
      </c>
      <c r="D163" s="360">
        <v>16756</v>
      </c>
      <c r="E163" s="71"/>
      <c r="F163" s="71"/>
      <c r="G163" s="71"/>
      <c r="H163" s="71"/>
      <c r="I163" s="71"/>
      <c r="J163" s="71"/>
      <c r="K163" s="71"/>
      <c r="L163" s="71"/>
      <c r="M163" s="71"/>
      <c r="N163" s="71"/>
      <c r="O163" s="71"/>
      <c r="P163" s="71"/>
      <c r="Q163" s="71"/>
      <c r="R163" s="71"/>
      <c r="S163" s="71"/>
      <c r="T163" s="71"/>
      <c r="U163" s="71"/>
      <c r="V163" s="71"/>
      <c r="W163" s="71"/>
      <c r="X163" s="71"/>
      <c r="Y163" s="71"/>
      <c r="Z163" s="71"/>
      <c r="AA163" s="71"/>
      <c r="AB163" s="71"/>
      <c r="AC163" s="71"/>
      <c r="AD163" s="71"/>
      <c r="AE163" s="71"/>
    </row>
    <row r="164" spans="1:31" x14ac:dyDescent="0.3">
      <c r="C164" s="357" t="s">
        <v>853</v>
      </c>
      <c r="D164" s="360">
        <v>2918</v>
      </c>
      <c r="E164" s="71"/>
      <c r="F164" s="71"/>
      <c r="G164" s="71"/>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row>
    <row r="165" spans="1:31" x14ac:dyDescent="0.3">
      <c r="C165" s="357" t="s">
        <v>854</v>
      </c>
      <c r="D165" s="360">
        <v>406</v>
      </c>
      <c r="E165" s="71"/>
      <c r="F165" s="71"/>
      <c r="G165" s="71"/>
      <c r="H165" s="71"/>
      <c r="I165" s="71"/>
      <c r="J165" s="71"/>
      <c r="K165" s="71"/>
      <c r="L165" s="71"/>
      <c r="M165" s="71"/>
      <c r="N165" s="71"/>
      <c r="O165" s="71"/>
      <c r="P165" s="71"/>
      <c r="Q165" s="71"/>
      <c r="R165" s="71"/>
      <c r="S165" s="71"/>
      <c r="T165" s="71"/>
      <c r="U165" s="71"/>
      <c r="V165" s="71"/>
      <c r="W165" s="71"/>
      <c r="X165" s="71"/>
      <c r="Y165" s="71"/>
      <c r="Z165" s="71"/>
      <c r="AA165" s="71"/>
      <c r="AB165" s="71"/>
      <c r="AC165" s="71"/>
      <c r="AD165" s="71"/>
      <c r="AE165" s="71"/>
    </row>
    <row r="166" spans="1:31" x14ac:dyDescent="0.3">
      <c r="C166" s="357" t="s">
        <v>826</v>
      </c>
      <c r="D166" s="360">
        <v>12046</v>
      </c>
      <c r="E166" s="71"/>
      <c r="F166" s="71"/>
      <c r="G166" s="71"/>
      <c r="H166" s="71"/>
      <c r="I166" s="71"/>
      <c r="J166" s="71"/>
      <c r="K166" s="71"/>
      <c r="L166" s="71"/>
      <c r="M166" s="71"/>
      <c r="N166" s="71"/>
      <c r="O166" s="71"/>
      <c r="P166" s="71"/>
      <c r="Q166" s="71"/>
      <c r="R166" s="71"/>
      <c r="S166" s="71"/>
      <c r="T166" s="71"/>
      <c r="U166" s="71"/>
      <c r="V166" s="71"/>
      <c r="W166" s="71"/>
      <c r="X166" s="71"/>
      <c r="Y166" s="71"/>
      <c r="Z166" s="71"/>
      <c r="AA166" s="71"/>
      <c r="AB166" s="71"/>
      <c r="AC166" s="71"/>
      <c r="AD166" s="71"/>
      <c r="AE166" s="71"/>
    </row>
    <row r="167" spans="1:31" x14ac:dyDescent="0.3">
      <c r="C167" s="357" t="s">
        <v>406</v>
      </c>
      <c r="D167" s="360">
        <v>12223</v>
      </c>
      <c r="E167" s="71"/>
      <c r="F167" s="71"/>
      <c r="G167" s="71"/>
      <c r="H167" s="71"/>
      <c r="I167" s="71"/>
      <c r="J167" s="71"/>
      <c r="K167" s="71"/>
      <c r="L167" s="71"/>
      <c r="M167" s="71"/>
      <c r="N167" s="71"/>
      <c r="O167" s="71"/>
      <c r="P167" s="71"/>
      <c r="Q167" s="71"/>
      <c r="R167" s="71"/>
      <c r="S167" s="71"/>
      <c r="T167" s="71"/>
      <c r="U167" s="71"/>
      <c r="V167" s="71"/>
      <c r="W167" s="71"/>
      <c r="X167" s="71"/>
      <c r="Y167" s="71"/>
      <c r="Z167" s="71"/>
      <c r="AA167" s="71"/>
      <c r="AB167" s="71"/>
      <c r="AC167" s="71"/>
      <c r="AD167" s="71"/>
      <c r="AE167" s="71"/>
    </row>
    <row r="168" spans="1:31" x14ac:dyDescent="0.3">
      <c r="C168" s="357" t="s">
        <v>855</v>
      </c>
      <c r="D168" s="360">
        <v>1368</v>
      </c>
      <c r="E168" s="71"/>
      <c r="F168" s="71"/>
      <c r="G168" s="71"/>
      <c r="H168" s="71"/>
      <c r="I168" s="71"/>
      <c r="J168" s="71"/>
      <c r="K168" s="71"/>
      <c r="L168" s="71"/>
      <c r="M168" s="71"/>
      <c r="N168" s="71"/>
      <c r="O168" s="71"/>
      <c r="P168" s="71"/>
      <c r="Q168" s="71"/>
      <c r="R168" s="71"/>
      <c r="S168" s="71"/>
      <c r="T168" s="71"/>
      <c r="U168" s="71"/>
      <c r="V168" s="71"/>
      <c r="W168" s="71"/>
      <c r="X168" s="71"/>
      <c r="Y168" s="71"/>
      <c r="Z168" s="71"/>
      <c r="AA168" s="71"/>
      <c r="AB168" s="71"/>
      <c r="AC168" s="71"/>
      <c r="AD168" s="71"/>
      <c r="AE168" s="71"/>
    </row>
    <row r="169" spans="1:31" x14ac:dyDescent="0.3">
      <c r="C169" s="357" t="s">
        <v>1232</v>
      </c>
      <c r="D169" s="362">
        <v>852</v>
      </c>
      <c r="E169" s="71"/>
      <c r="F169" s="71"/>
      <c r="G169" s="71"/>
      <c r="H169" s="71"/>
      <c r="I169" s="71"/>
      <c r="J169" s="71"/>
      <c r="K169" s="71"/>
      <c r="L169" s="71"/>
      <c r="M169" s="71"/>
      <c r="N169" s="71"/>
      <c r="O169" s="71"/>
      <c r="P169" s="71"/>
      <c r="Q169" s="71"/>
      <c r="R169" s="71"/>
      <c r="S169" s="71"/>
      <c r="T169" s="71"/>
      <c r="U169" s="71"/>
      <c r="V169" s="71"/>
      <c r="W169" s="71"/>
      <c r="X169" s="71"/>
      <c r="Y169" s="71"/>
      <c r="Z169" s="71"/>
      <c r="AA169" s="71"/>
      <c r="AB169" s="71"/>
      <c r="AC169" s="71"/>
      <c r="AD169" s="71"/>
      <c r="AE169" s="71"/>
    </row>
    <row r="170" spans="1:31" x14ac:dyDescent="0.3">
      <c r="E170" s="71"/>
      <c r="F170" s="71"/>
      <c r="G170" s="71"/>
      <c r="H170" s="71"/>
      <c r="I170" s="71"/>
      <c r="J170" s="71"/>
      <c r="K170" s="71"/>
      <c r="L170" s="71"/>
      <c r="M170" s="71"/>
      <c r="N170" s="71"/>
      <c r="O170" s="71"/>
      <c r="P170" s="71"/>
      <c r="Q170" s="71"/>
      <c r="R170" s="71"/>
      <c r="S170" s="71"/>
      <c r="T170" s="71"/>
      <c r="U170" s="71"/>
      <c r="V170" s="71"/>
      <c r="W170" s="71"/>
      <c r="X170" s="71"/>
      <c r="Y170" s="71"/>
      <c r="Z170" s="71"/>
      <c r="AA170" s="71"/>
      <c r="AB170" s="71"/>
      <c r="AC170" s="71"/>
      <c r="AD170" s="71"/>
      <c r="AE170" s="71"/>
    </row>
    <row r="171" spans="1:31" x14ac:dyDescent="0.3">
      <c r="E171" s="71"/>
      <c r="F171" s="71"/>
      <c r="G171" s="71"/>
      <c r="H171" s="71"/>
      <c r="I171" s="71"/>
      <c r="J171" s="71"/>
      <c r="K171" s="71"/>
      <c r="L171" s="71"/>
      <c r="M171" s="71"/>
      <c r="N171" s="71"/>
      <c r="O171" s="71"/>
      <c r="P171" s="71"/>
      <c r="Q171" s="71"/>
      <c r="R171" s="71"/>
      <c r="S171" s="71"/>
      <c r="T171" s="71"/>
      <c r="U171" s="71"/>
      <c r="V171" s="71"/>
      <c r="W171" s="71"/>
      <c r="X171" s="71"/>
      <c r="Y171" s="71"/>
      <c r="Z171" s="71"/>
      <c r="AA171" s="71"/>
      <c r="AB171" s="71"/>
      <c r="AC171" s="71"/>
      <c r="AD171" s="71"/>
      <c r="AE171" s="71"/>
    </row>
    <row r="172" spans="1:31" x14ac:dyDescent="0.3">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c r="AA172" s="71"/>
      <c r="AB172" s="71"/>
      <c r="AC172" s="71"/>
      <c r="AD172" s="71"/>
      <c r="AE172" s="71"/>
    </row>
    <row r="173" spans="1:31" x14ac:dyDescent="0.3">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c r="AA173" s="71"/>
      <c r="AB173" s="71"/>
      <c r="AC173" s="71"/>
      <c r="AD173" s="71"/>
      <c r="AE173" s="71"/>
    </row>
    <row r="174" spans="1:31" x14ac:dyDescent="0.3">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c r="AA174" s="71"/>
      <c r="AB174" s="71"/>
      <c r="AC174" s="71"/>
      <c r="AD174" s="71"/>
      <c r="AE174" s="71"/>
    </row>
    <row r="175" spans="1:31" x14ac:dyDescent="0.3">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c r="AA175" s="71"/>
      <c r="AB175" s="71"/>
      <c r="AC175" s="71"/>
      <c r="AD175" s="71"/>
      <c r="AE175" s="71"/>
    </row>
    <row r="176" spans="1:31" x14ac:dyDescent="0.3">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c r="AA176" s="71"/>
      <c r="AB176" s="71"/>
      <c r="AC176" s="71"/>
      <c r="AD176" s="71"/>
      <c r="AE176" s="71"/>
    </row>
    <row r="177" spans="1:31" x14ac:dyDescent="0.3">
      <c r="A177" s="5" t="s">
        <v>2074</v>
      </c>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c r="AA177" s="71"/>
      <c r="AB177" s="71"/>
      <c r="AC177" s="71"/>
      <c r="AD177" s="71"/>
      <c r="AE177" s="71"/>
    </row>
    <row r="178" spans="1:31" x14ac:dyDescent="0.3">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c r="AA178" s="71"/>
      <c r="AB178" s="71"/>
      <c r="AC178" s="71"/>
      <c r="AD178" s="71"/>
      <c r="AE178" s="71"/>
    </row>
    <row r="179" spans="1:31" x14ac:dyDescent="0.3">
      <c r="A179" s="9" t="s">
        <v>2195</v>
      </c>
      <c r="D179" s="71"/>
      <c r="E179" s="71"/>
      <c r="F179" s="71"/>
      <c r="G179" s="71"/>
      <c r="H179" s="71"/>
      <c r="I179" s="71"/>
      <c r="J179" s="71"/>
      <c r="K179" s="71"/>
      <c r="L179" s="71"/>
      <c r="M179" s="71"/>
      <c r="N179" s="71"/>
      <c r="O179" s="71"/>
      <c r="P179" s="71"/>
      <c r="Q179" s="71"/>
      <c r="R179" s="71"/>
      <c r="S179" s="71"/>
      <c r="T179" s="71"/>
      <c r="U179" s="71"/>
      <c r="V179" s="71"/>
      <c r="W179" s="71"/>
      <c r="X179" s="71"/>
      <c r="Y179" s="71"/>
      <c r="Z179" s="71"/>
      <c r="AA179" s="71"/>
      <c r="AB179" s="71"/>
      <c r="AC179" s="71"/>
      <c r="AD179" s="71"/>
      <c r="AE179" s="71"/>
    </row>
    <row r="180" spans="1:31" x14ac:dyDescent="0.3">
      <c r="C180" s="71" t="s">
        <v>1214</v>
      </c>
      <c r="D180" s="71"/>
      <c r="E180" s="71"/>
      <c r="F180" s="71"/>
      <c r="G180" s="71"/>
      <c r="H180" s="71"/>
      <c r="I180" s="71"/>
      <c r="J180" s="71"/>
      <c r="K180" s="71"/>
      <c r="L180" s="71"/>
      <c r="M180" s="71"/>
      <c r="N180" s="71"/>
      <c r="O180" s="71"/>
      <c r="P180" s="71"/>
      <c r="Q180" s="71"/>
      <c r="R180" s="71"/>
      <c r="S180" s="71"/>
      <c r="T180" s="71"/>
      <c r="U180" s="71"/>
      <c r="V180" s="71"/>
      <c r="W180" s="71"/>
      <c r="X180" s="71"/>
      <c r="Y180" s="71"/>
      <c r="Z180" s="71"/>
      <c r="AA180" s="71"/>
      <c r="AB180" s="71"/>
      <c r="AC180" s="71"/>
      <c r="AD180" s="71"/>
      <c r="AE180" s="71"/>
    </row>
    <row r="181" spans="1:31" x14ac:dyDescent="0.3">
      <c r="C181" s="357" t="s">
        <v>1343</v>
      </c>
      <c r="D181" s="360">
        <v>3373</v>
      </c>
      <c r="E181" s="777">
        <v>0.1</v>
      </c>
      <c r="F181" s="71"/>
      <c r="G181" s="71"/>
      <c r="H181" s="71"/>
      <c r="I181" s="71"/>
      <c r="J181" s="71"/>
      <c r="K181" s="71"/>
      <c r="L181" s="71"/>
      <c r="M181" s="71"/>
      <c r="N181" s="71"/>
      <c r="O181" s="71"/>
      <c r="P181" s="71"/>
      <c r="Q181" s="71"/>
      <c r="R181" s="71"/>
      <c r="S181" s="71"/>
      <c r="T181" s="71"/>
      <c r="U181" s="71"/>
      <c r="V181" s="71"/>
      <c r="W181" s="71"/>
      <c r="X181" s="71"/>
      <c r="Y181" s="71"/>
      <c r="Z181" s="71"/>
      <c r="AA181" s="71"/>
      <c r="AB181" s="71"/>
      <c r="AC181" s="71"/>
      <c r="AD181" s="71"/>
      <c r="AE181" s="71"/>
    </row>
    <row r="182" spans="1:31" x14ac:dyDescent="0.3">
      <c r="C182" s="357" t="s">
        <v>1344</v>
      </c>
      <c r="D182" s="360">
        <v>20919</v>
      </c>
      <c r="E182" s="778">
        <v>0.65</v>
      </c>
      <c r="F182" s="71"/>
      <c r="G182" s="71"/>
      <c r="H182" s="71"/>
      <c r="I182" s="71"/>
      <c r="J182" s="71"/>
      <c r="K182" s="71"/>
      <c r="L182" s="71"/>
      <c r="M182" s="71"/>
      <c r="N182" s="71"/>
      <c r="O182" s="71"/>
      <c r="P182" s="71"/>
      <c r="Q182" s="71"/>
      <c r="R182" s="71"/>
      <c r="S182" s="71"/>
      <c r="T182" s="71"/>
      <c r="U182" s="71"/>
      <c r="V182" s="71"/>
      <c r="W182" s="71"/>
      <c r="X182" s="71"/>
      <c r="Y182" s="71"/>
      <c r="Z182" s="71"/>
      <c r="AA182" s="71"/>
      <c r="AB182" s="71"/>
      <c r="AC182" s="71"/>
      <c r="AD182" s="71"/>
      <c r="AE182" s="71"/>
    </row>
    <row r="183" spans="1:31" x14ac:dyDescent="0.3">
      <c r="C183" s="357" t="s">
        <v>1345</v>
      </c>
      <c r="D183" s="360">
        <v>8089</v>
      </c>
      <c r="E183" s="778">
        <v>0.25</v>
      </c>
      <c r="F183" s="71"/>
      <c r="G183" s="71"/>
      <c r="H183" s="71"/>
      <c r="I183" s="71"/>
      <c r="J183" s="71"/>
      <c r="K183" s="71"/>
      <c r="L183" s="71"/>
      <c r="M183" s="71"/>
      <c r="N183" s="71"/>
      <c r="O183" s="71"/>
      <c r="P183" s="71"/>
      <c r="Q183" s="71"/>
      <c r="R183" s="71"/>
      <c r="S183" s="71"/>
      <c r="T183" s="71"/>
      <c r="U183" s="71"/>
      <c r="V183" s="71"/>
      <c r="W183" s="71"/>
      <c r="X183" s="71"/>
      <c r="Y183" s="71"/>
      <c r="Z183" s="71"/>
      <c r="AA183" s="71"/>
      <c r="AB183" s="71"/>
      <c r="AC183" s="71"/>
      <c r="AD183" s="71"/>
      <c r="AE183" s="71"/>
    </row>
    <row r="184" spans="1:31" x14ac:dyDescent="0.3">
      <c r="C184" s="546"/>
      <c r="D184" s="547"/>
      <c r="E184" s="546"/>
      <c r="F184" s="71"/>
      <c r="G184" s="71"/>
      <c r="H184" s="71"/>
      <c r="I184" s="71"/>
      <c r="J184" s="71"/>
      <c r="K184" s="71"/>
      <c r="L184" s="71"/>
      <c r="M184" s="71"/>
      <c r="N184" s="71"/>
      <c r="O184" s="71"/>
      <c r="P184" s="71"/>
      <c r="Q184" s="71"/>
      <c r="R184" s="71"/>
      <c r="S184" s="71"/>
      <c r="T184" s="71"/>
      <c r="U184" s="71"/>
      <c r="V184" s="71"/>
      <c r="W184" s="71"/>
      <c r="X184" s="71"/>
      <c r="Y184" s="71"/>
      <c r="Z184" s="71"/>
      <c r="AA184" s="71"/>
      <c r="AB184" s="71"/>
      <c r="AC184" s="71"/>
      <c r="AD184" s="71"/>
      <c r="AE184" s="71"/>
    </row>
    <row r="185" spans="1:31" x14ac:dyDescent="0.3">
      <c r="C185" s="546"/>
      <c r="D185" s="547"/>
      <c r="E185" s="546"/>
      <c r="F185" s="71"/>
      <c r="G185" s="71"/>
      <c r="H185" s="71"/>
      <c r="I185" s="71"/>
      <c r="J185" s="71"/>
      <c r="K185" s="71"/>
      <c r="L185" s="71"/>
      <c r="M185" s="71"/>
      <c r="N185" s="71"/>
      <c r="O185" s="71"/>
      <c r="P185" s="71"/>
      <c r="Q185" s="71"/>
      <c r="R185" s="71"/>
      <c r="S185" s="71"/>
      <c r="T185" s="71"/>
      <c r="U185" s="71"/>
      <c r="V185" s="71"/>
      <c r="W185" s="71"/>
      <c r="X185" s="71"/>
      <c r="Y185" s="71"/>
      <c r="Z185" s="71"/>
      <c r="AA185" s="71"/>
      <c r="AB185" s="71"/>
      <c r="AC185" s="71"/>
      <c r="AD185" s="71"/>
      <c r="AE185" s="71"/>
    </row>
    <row r="186" spans="1:31" x14ac:dyDescent="0.3">
      <c r="C186" s="546"/>
      <c r="D186" s="547"/>
      <c r="E186" s="546"/>
      <c r="F186" s="71"/>
      <c r="G186" s="71"/>
      <c r="H186" s="71"/>
      <c r="I186" s="71"/>
      <c r="J186" s="71"/>
      <c r="K186" s="71"/>
      <c r="L186" s="71"/>
      <c r="M186" s="71"/>
      <c r="N186" s="71"/>
      <c r="O186" s="71"/>
      <c r="P186" s="71"/>
      <c r="Q186" s="71"/>
      <c r="R186" s="71"/>
      <c r="S186" s="71"/>
      <c r="T186" s="71"/>
      <c r="U186" s="71"/>
      <c r="V186" s="71"/>
      <c r="W186" s="71"/>
      <c r="X186" s="71"/>
      <c r="Y186" s="71"/>
      <c r="Z186" s="71"/>
      <c r="AA186" s="71"/>
      <c r="AB186" s="71"/>
      <c r="AC186" s="71"/>
      <c r="AD186" s="71"/>
      <c r="AE186" s="71"/>
    </row>
    <row r="187" spans="1:31" x14ac:dyDescent="0.3">
      <c r="C187" s="546"/>
      <c r="D187" s="547"/>
      <c r="E187" s="546"/>
      <c r="F187" s="71"/>
      <c r="G187" s="71"/>
      <c r="H187" s="71"/>
      <c r="I187" s="71"/>
      <c r="J187" s="71"/>
      <c r="K187" s="71"/>
      <c r="L187" s="71"/>
      <c r="M187" s="71"/>
      <c r="N187" s="71"/>
      <c r="O187" s="71"/>
      <c r="P187" s="71"/>
      <c r="Q187" s="71"/>
      <c r="R187" s="71"/>
      <c r="S187" s="71"/>
      <c r="T187" s="71"/>
      <c r="U187" s="71"/>
      <c r="V187" s="71"/>
      <c r="W187" s="71"/>
      <c r="X187" s="71"/>
      <c r="Y187" s="71"/>
      <c r="Z187" s="71"/>
      <c r="AA187" s="71"/>
      <c r="AB187" s="71"/>
      <c r="AC187" s="71"/>
      <c r="AD187" s="71"/>
      <c r="AE187" s="71"/>
    </row>
    <row r="188" spans="1:31" x14ac:dyDescent="0.3">
      <c r="C188" s="546"/>
      <c r="D188" s="547"/>
      <c r="E188" s="546"/>
      <c r="F188" s="71"/>
      <c r="G188" s="71"/>
      <c r="H188" s="71"/>
      <c r="I188" s="71"/>
      <c r="J188" s="71"/>
      <c r="K188" s="71"/>
      <c r="L188" s="71"/>
      <c r="M188" s="71"/>
      <c r="N188" s="71"/>
      <c r="O188" s="71"/>
      <c r="P188" s="71"/>
      <c r="Q188" s="71"/>
      <c r="R188" s="71"/>
      <c r="S188" s="71"/>
      <c r="T188" s="71"/>
      <c r="U188" s="71"/>
      <c r="V188" s="71"/>
      <c r="W188" s="71"/>
      <c r="X188" s="71"/>
      <c r="Y188" s="71"/>
      <c r="Z188" s="71"/>
      <c r="AA188" s="71"/>
      <c r="AB188" s="71"/>
      <c r="AC188" s="71"/>
      <c r="AD188" s="71"/>
      <c r="AE188" s="71"/>
    </row>
    <row r="189" spans="1:31" x14ac:dyDescent="0.3">
      <c r="C189" s="546"/>
      <c r="D189" s="547"/>
      <c r="E189" s="546"/>
      <c r="F189" s="71"/>
      <c r="G189" s="71"/>
      <c r="H189" s="71"/>
      <c r="I189" s="71"/>
      <c r="J189" s="71"/>
      <c r="K189" s="71"/>
      <c r="L189" s="71"/>
      <c r="M189" s="71"/>
      <c r="N189" s="71"/>
      <c r="O189" s="71"/>
      <c r="P189" s="71"/>
      <c r="Q189" s="71"/>
      <c r="R189" s="71"/>
      <c r="S189" s="71"/>
      <c r="T189" s="71"/>
      <c r="U189" s="71"/>
      <c r="V189" s="71"/>
      <c r="W189" s="71"/>
      <c r="X189" s="71"/>
      <c r="Y189" s="71"/>
      <c r="Z189" s="71"/>
      <c r="AA189" s="71"/>
      <c r="AB189" s="71"/>
      <c r="AC189" s="71"/>
      <c r="AD189" s="71"/>
      <c r="AE189" s="71"/>
    </row>
    <row r="190" spans="1:31" x14ac:dyDescent="0.3">
      <c r="C190" s="546"/>
      <c r="D190" s="547"/>
      <c r="E190" s="546"/>
      <c r="F190" s="71"/>
      <c r="G190" s="71"/>
      <c r="H190" s="71"/>
      <c r="I190" s="71"/>
      <c r="J190" s="71"/>
      <c r="K190" s="71"/>
      <c r="L190" s="71"/>
      <c r="M190" s="71"/>
      <c r="N190" s="71"/>
      <c r="O190" s="71"/>
      <c r="P190" s="71"/>
      <c r="Q190" s="71"/>
      <c r="R190" s="71"/>
      <c r="S190" s="71"/>
      <c r="T190" s="71"/>
      <c r="U190" s="71"/>
      <c r="V190" s="71"/>
      <c r="W190" s="71"/>
      <c r="X190" s="71"/>
      <c r="Y190" s="71"/>
      <c r="Z190" s="71"/>
      <c r="AA190" s="71"/>
      <c r="AB190" s="71"/>
      <c r="AC190" s="71"/>
      <c r="AD190" s="71"/>
      <c r="AE190" s="71"/>
    </row>
    <row r="191" spans="1:31" x14ac:dyDescent="0.3">
      <c r="C191" s="546"/>
      <c r="D191" s="546"/>
      <c r="E191" s="546"/>
      <c r="F191" s="71"/>
      <c r="G191" s="71"/>
      <c r="H191" s="71"/>
      <c r="I191" s="71"/>
      <c r="J191" s="71"/>
      <c r="K191" s="71"/>
      <c r="L191" s="71"/>
      <c r="M191" s="71"/>
      <c r="N191" s="71"/>
      <c r="O191" s="71"/>
      <c r="P191" s="71"/>
      <c r="Q191" s="71"/>
      <c r="R191" s="71"/>
      <c r="S191" s="71"/>
      <c r="T191" s="71"/>
      <c r="U191" s="71"/>
      <c r="V191" s="71"/>
      <c r="W191" s="71"/>
      <c r="X191" s="71"/>
      <c r="Y191" s="71"/>
      <c r="Z191" s="71"/>
      <c r="AA191" s="71"/>
      <c r="AB191" s="71"/>
      <c r="AC191" s="71"/>
      <c r="AD191" s="71"/>
      <c r="AE191" s="71"/>
    </row>
    <row r="192" spans="1:31" x14ac:dyDescent="0.3">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c r="AA192" s="71"/>
      <c r="AB192" s="71"/>
      <c r="AC192" s="71"/>
      <c r="AD192" s="71"/>
      <c r="AE192" s="71"/>
    </row>
    <row r="193" spans="1:31" x14ac:dyDescent="0.3">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c r="AA193" s="71"/>
      <c r="AB193" s="71"/>
      <c r="AC193" s="71"/>
      <c r="AD193" s="71"/>
      <c r="AE193" s="71"/>
    </row>
    <row r="194" spans="1:31" x14ac:dyDescent="0.3">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c r="AA194" s="71"/>
      <c r="AB194" s="71"/>
      <c r="AC194" s="71"/>
      <c r="AD194" s="71"/>
      <c r="AE194" s="71"/>
    </row>
    <row r="195" spans="1:31" x14ac:dyDescent="0.3">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c r="AA195" s="71"/>
      <c r="AB195" s="71"/>
      <c r="AC195" s="71"/>
      <c r="AD195" s="71"/>
      <c r="AE195" s="71"/>
    </row>
    <row r="196" spans="1:31" x14ac:dyDescent="0.3">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c r="AA196" s="71"/>
      <c r="AB196" s="71"/>
      <c r="AC196" s="71"/>
      <c r="AD196" s="71"/>
      <c r="AE196" s="71"/>
    </row>
    <row r="197" spans="1:31" x14ac:dyDescent="0.3">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c r="AA197" s="71"/>
      <c r="AB197" s="71"/>
      <c r="AC197" s="71"/>
      <c r="AD197" s="71"/>
      <c r="AE197" s="71"/>
    </row>
    <row r="198" spans="1:31" x14ac:dyDescent="0.3">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c r="AA198" s="71"/>
      <c r="AB198" s="71"/>
      <c r="AC198" s="71"/>
      <c r="AD198" s="71"/>
      <c r="AE198" s="71"/>
    </row>
    <row r="199" spans="1:31" x14ac:dyDescent="0.3">
      <c r="L199" s="71"/>
      <c r="M199" s="71"/>
      <c r="N199" s="71"/>
      <c r="O199" s="71"/>
      <c r="P199" s="71"/>
      <c r="Q199" s="71"/>
      <c r="R199" s="71"/>
      <c r="S199" s="71"/>
      <c r="T199" s="71"/>
      <c r="U199" s="71"/>
      <c r="V199" s="71"/>
      <c r="W199" s="71"/>
      <c r="X199" s="71"/>
      <c r="Y199" s="71"/>
      <c r="Z199" s="71"/>
      <c r="AA199" s="71"/>
      <c r="AB199" s="71"/>
      <c r="AC199" s="71"/>
      <c r="AD199" s="71"/>
      <c r="AE199" s="71"/>
    </row>
    <row r="200" spans="1:31" x14ac:dyDescent="0.3">
      <c r="A200" s="5" t="s">
        <v>2074</v>
      </c>
      <c r="C200" s="363"/>
      <c r="D200" s="363"/>
      <c r="E200" s="26" t="s">
        <v>1123</v>
      </c>
      <c r="F200" s="26"/>
      <c r="G200" s="26"/>
      <c r="H200" s="26"/>
      <c r="I200" s="26"/>
      <c r="J200" s="26"/>
      <c r="K200" s="26"/>
      <c r="L200" s="71"/>
      <c r="M200" s="71"/>
      <c r="N200" s="71"/>
      <c r="O200" s="71"/>
      <c r="P200" s="71"/>
      <c r="Q200" s="71"/>
      <c r="R200" s="71"/>
      <c r="S200" s="71"/>
      <c r="T200" s="71"/>
      <c r="U200" s="71"/>
      <c r="V200" s="71"/>
      <c r="W200" s="71"/>
      <c r="X200" s="71"/>
      <c r="Y200" s="71"/>
      <c r="Z200" s="71"/>
      <c r="AA200" s="71"/>
      <c r="AB200" s="71"/>
      <c r="AC200" s="71"/>
      <c r="AD200" s="71"/>
      <c r="AE200" s="71"/>
    </row>
    <row r="201" spans="1:31" ht="42" x14ac:dyDescent="0.3">
      <c r="C201" s="363" t="s">
        <v>2001</v>
      </c>
      <c r="D201" s="364" t="s">
        <v>132</v>
      </c>
      <c r="E201" s="364" t="s">
        <v>852</v>
      </c>
      <c r="F201" s="364" t="s">
        <v>825</v>
      </c>
      <c r="G201" s="364" t="s">
        <v>853</v>
      </c>
      <c r="H201" s="364" t="s">
        <v>854</v>
      </c>
      <c r="I201" s="364" t="s">
        <v>826</v>
      </c>
      <c r="J201" s="364" t="s">
        <v>406</v>
      </c>
      <c r="K201" s="364" t="s">
        <v>855</v>
      </c>
      <c r="L201" s="71"/>
      <c r="M201" s="71"/>
      <c r="N201" s="71"/>
      <c r="O201" s="71"/>
      <c r="P201" s="71"/>
      <c r="Q201" s="71"/>
      <c r="R201" s="71"/>
      <c r="S201" s="71"/>
      <c r="T201" s="71"/>
      <c r="U201" s="71"/>
      <c r="V201" s="71"/>
      <c r="W201" s="71"/>
      <c r="X201" s="71"/>
      <c r="Y201" s="71"/>
      <c r="Z201" s="71"/>
      <c r="AA201" s="71"/>
      <c r="AB201" s="71"/>
      <c r="AC201" s="71"/>
      <c r="AD201" s="71"/>
      <c r="AE201" s="71"/>
    </row>
    <row r="202" spans="1:31" ht="28" x14ac:dyDescent="0.3">
      <c r="A202" s="17" t="s">
        <v>2196</v>
      </c>
      <c r="C202" s="365" t="s">
        <v>1215</v>
      </c>
      <c r="D202" s="366">
        <v>283108139</v>
      </c>
      <c r="E202" s="205">
        <v>2057287.59</v>
      </c>
      <c r="F202" s="205">
        <v>161945021.44999999</v>
      </c>
      <c r="G202" s="205">
        <v>21129189.140000001</v>
      </c>
      <c r="H202" s="205">
        <v>1332567.3600000001</v>
      </c>
      <c r="I202" s="205">
        <v>33202395.09</v>
      </c>
      <c r="J202" s="205">
        <v>51095601.590000004</v>
      </c>
      <c r="K202" s="205">
        <v>12346076.91</v>
      </c>
      <c r="L202" s="71"/>
      <c r="M202" s="71"/>
      <c r="N202" s="71"/>
      <c r="O202" s="71"/>
      <c r="P202" s="71"/>
      <c r="Q202" s="71"/>
      <c r="R202" s="71"/>
      <c r="S202" s="71"/>
      <c r="T202" s="71"/>
      <c r="U202" s="71"/>
      <c r="V202" s="71"/>
      <c r="W202" s="71"/>
      <c r="X202" s="71"/>
      <c r="Y202" s="71"/>
      <c r="Z202" s="71"/>
      <c r="AA202" s="71"/>
      <c r="AB202" s="71"/>
      <c r="AC202" s="71"/>
      <c r="AD202" s="71"/>
      <c r="AE202" s="71"/>
    </row>
    <row r="203" spans="1:31" x14ac:dyDescent="0.3">
      <c r="C203" s="365" t="s">
        <v>1127</v>
      </c>
      <c r="D203" s="366">
        <v>296765778</v>
      </c>
      <c r="E203" s="205">
        <v>5621342.0199999996</v>
      </c>
      <c r="F203" s="205">
        <v>25502383.260000002</v>
      </c>
      <c r="G203" s="205">
        <v>8349.86</v>
      </c>
      <c r="H203" s="205">
        <v>1844810.08</v>
      </c>
      <c r="I203" s="205">
        <v>135144463.81</v>
      </c>
      <c r="J203" s="205">
        <v>128557093.20999999</v>
      </c>
      <c r="K203" s="205">
        <v>87335.64</v>
      </c>
      <c r="L203" s="71"/>
      <c r="M203" s="71"/>
      <c r="N203" s="71"/>
      <c r="O203" s="71"/>
      <c r="P203" s="71"/>
      <c r="Q203" s="71"/>
      <c r="R203" s="71"/>
      <c r="S203" s="71"/>
      <c r="T203" s="71"/>
      <c r="U203" s="71"/>
      <c r="V203" s="71"/>
      <c r="W203" s="71"/>
      <c r="X203" s="71"/>
      <c r="Y203" s="71"/>
      <c r="Z203" s="71"/>
      <c r="AA203" s="71"/>
      <c r="AB203" s="71"/>
      <c r="AC203" s="71"/>
      <c r="AD203" s="71"/>
      <c r="AE203" s="71"/>
    </row>
    <row r="204" spans="1:31" x14ac:dyDescent="0.3">
      <c r="C204" s="365" t="s">
        <v>1128</v>
      </c>
      <c r="D204" s="366">
        <v>50628133</v>
      </c>
      <c r="E204" s="205">
        <v>127719.45</v>
      </c>
      <c r="F204" s="205">
        <v>38148628.890000001</v>
      </c>
      <c r="G204" s="205">
        <v>9547987.8399999999</v>
      </c>
      <c r="H204" s="205">
        <v>6900</v>
      </c>
      <c r="I204" s="205">
        <v>199040.52</v>
      </c>
      <c r="J204" s="205">
        <v>559303.66</v>
      </c>
      <c r="K204" s="205">
        <v>2038552.62</v>
      </c>
      <c r="L204" s="71"/>
      <c r="M204" s="71"/>
      <c r="N204" s="71"/>
      <c r="O204" s="71"/>
      <c r="P204" s="71"/>
      <c r="Q204" s="71"/>
      <c r="R204" s="71"/>
      <c r="S204" s="71"/>
      <c r="T204" s="71"/>
      <c r="U204" s="71"/>
      <c r="V204" s="71"/>
      <c r="W204" s="71"/>
      <c r="X204" s="71"/>
      <c r="Y204" s="71"/>
      <c r="Z204" s="71"/>
      <c r="AA204" s="71"/>
      <c r="AB204" s="71"/>
      <c r="AC204" s="71"/>
      <c r="AD204" s="71"/>
      <c r="AE204" s="71"/>
    </row>
    <row r="205" spans="1:31" x14ac:dyDescent="0.3">
      <c r="C205" s="365" t="s">
        <v>1216</v>
      </c>
      <c r="D205" s="366">
        <v>77819405</v>
      </c>
      <c r="E205" s="205">
        <v>383699.54</v>
      </c>
      <c r="F205" s="205">
        <v>30052628</v>
      </c>
      <c r="G205" s="205">
        <v>2501706</v>
      </c>
      <c r="H205" s="205">
        <v>535866</v>
      </c>
      <c r="I205" s="205">
        <v>17787276</v>
      </c>
      <c r="J205" s="205">
        <v>24956246</v>
      </c>
      <c r="K205" s="205">
        <v>1601983</v>
      </c>
      <c r="L205" s="71"/>
      <c r="M205" s="71"/>
      <c r="N205" s="71"/>
      <c r="O205" s="71"/>
      <c r="P205" s="71"/>
      <c r="Q205" s="71"/>
      <c r="R205" s="71"/>
      <c r="S205" s="71"/>
      <c r="T205" s="71"/>
      <c r="U205" s="71"/>
      <c r="V205" s="71"/>
      <c r="W205" s="71"/>
      <c r="X205" s="71"/>
      <c r="Y205" s="71"/>
      <c r="Z205" s="71"/>
      <c r="AA205" s="71"/>
      <c r="AB205" s="71"/>
      <c r="AC205" s="71"/>
      <c r="AD205" s="71"/>
      <c r="AE205" s="71"/>
    </row>
    <row r="206" spans="1:31" x14ac:dyDescent="0.3">
      <c r="C206" s="365" t="s">
        <v>1217</v>
      </c>
      <c r="D206" s="366">
        <v>271824008</v>
      </c>
      <c r="E206" s="205">
        <v>1575608.06</v>
      </c>
      <c r="F206" s="205">
        <v>145543956.02000001</v>
      </c>
      <c r="G206" s="205">
        <v>16208659.539999999</v>
      </c>
      <c r="H206" s="205">
        <v>163126.35999999999</v>
      </c>
      <c r="I206" s="205">
        <v>40906487.600000001</v>
      </c>
      <c r="J206" s="205">
        <v>65798774.289999999</v>
      </c>
      <c r="K206" s="205">
        <v>1627396.05</v>
      </c>
      <c r="L206" s="71"/>
      <c r="M206" s="71"/>
      <c r="N206" s="71"/>
      <c r="O206" s="71"/>
      <c r="P206" s="71"/>
      <c r="Q206" s="71"/>
      <c r="R206" s="71"/>
      <c r="S206" s="71"/>
      <c r="T206" s="71"/>
      <c r="U206" s="71"/>
      <c r="V206" s="71"/>
      <c r="W206" s="71"/>
      <c r="X206" s="71"/>
      <c r="Y206" s="71"/>
      <c r="Z206" s="71"/>
      <c r="AA206" s="71"/>
      <c r="AB206" s="71"/>
      <c r="AC206" s="71"/>
      <c r="AD206" s="71"/>
      <c r="AE206" s="71"/>
    </row>
    <row r="207" spans="1:31" x14ac:dyDescent="0.3">
      <c r="C207" s="365"/>
      <c r="D207" s="205">
        <v>980145463</v>
      </c>
      <c r="E207" s="205">
        <v>9765657</v>
      </c>
      <c r="F207" s="205">
        <v>401192618</v>
      </c>
      <c r="G207" s="205">
        <v>49395892</v>
      </c>
      <c r="H207" s="205">
        <v>3883270</v>
      </c>
      <c r="I207" s="205">
        <v>227239663</v>
      </c>
      <c r="J207" s="205">
        <v>270967019</v>
      </c>
      <c r="K207" s="205">
        <v>17701344</v>
      </c>
      <c r="L207" s="71"/>
      <c r="M207" s="71"/>
      <c r="N207" s="71"/>
      <c r="O207" s="71"/>
      <c r="P207" s="71"/>
      <c r="Q207" s="71"/>
      <c r="R207" s="71"/>
      <c r="S207" s="71"/>
      <c r="T207" s="71"/>
      <c r="U207" s="71"/>
      <c r="V207" s="71"/>
      <c r="W207" s="71"/>
      <c r="X207" s="71"/>
      <c r="Y207" s="71"/>
      <c r="Z207" s="71"/>
      <c r="AA207" s="71"/>
      <c r="AB207" s="71"/>
      <c r="AC207" s="71"/>
      <c r="AD207" s="71"/>
      <c r="AE207" s="71"/>
    </row>
    <row r="208" spans="1:31" x14ac:dyDescent="0.3">
      <c r="C208" s="365"/>
      <c r="D208" s="25"/>
      <c r="E208" s="367">
        <f>E207/D207</f>
        <v>9.9634772272572357E-3</v>
      </c>
      <c r="F208" s="367">
        <f>F207/$D$207</f>
        <v>0.40931946649229145</v>
      </c>
      <c r="G208" s="367">
        <f t="shared" ref="G208:K208" si="0">G207/$D$207</f>
        <v>5.0396490995133034E-2</v>
      </c>
      <c r="H208" s="367">
        <f t="shared" si="0"/>
        <v>3.9619323320787539E-3</v>
      </c>
      <c r="I208" s="367">
        <f t="shared" si="0"/>
        <v>0.23184279433837465</v>
      </c>
      <c r="J208" s="367">
        <f t="shared" si="0"/>
        <v>0.27645592335920449</v>
      </c>
      <c r="K208" s="367">
        <f t="shared" si="0"/>
        <v>1.8059915255660374E-2</v>
      </c>
      <c r="L208" s="71"/>
      <c r="M208" s="71"/>
      <c r="N208" s="71"/>
      <c r="O208" s="71"/>
      <c r="P208" s="71"/>
      <c r="Q208" s="71"/>
      <c r="R208" s="71"/>
      <c r="S208" s="71"/>
      <c r="T208" s="71"/>
      <c r="U208" s="71"/>
      <c r="V208" s="71"/>
      <c r="W208" s="71"/>
      <c r="X208" s="71"/>
      <c r="Y208" s="71"/>
      <c r="Z208" s="71"/>
      <c r="AA208" s="71"/>
      <c r="AB208" s="71"/>
      <c r="AC208" s="71"/>
      <c r="AD208" s="71"/>
      <c r="AE208" s="71"/>
    </row>
    <row r="209" spans="1:31" x14ac:dyDescent="0.3">
      <c r="C209" s="363"/>
      <c r="D209" s="363"/>
      <c r="E209" s="26" t="s">
        <v>1123</v>
      </c>
      <c r="F209" s="26"/>
      <c r="G209" s="26"/>
      <c r="H209" s="26"/>
      <c r="I209" s="26"/>
      <c r="J209" s="26"/>
      <c r="K209" s="26"/>
      <c r="L209" s="71"/>
      <c r="M209" s="71"/>
      <c r="N209" s="71"/>
      <c r="O209" s="71"/>
      <c r="P209" s="71"/>
      <c r="Q209" s="71"/>
      <c r="R209" s="71"/>
      <c r="S209" s="71"/>
      <c r="T209" s="71"/>
      <c r="U209" s="71"/>
      <c r="V209" s="71"/>
      <c r="W209" s="71"/>
      <c r="X209" s="71"/>
      <c r="Y209" s="71"/>
      <c r="Z209" s="71"/>
      <c r="AA209" s="71"/>
      <c r="AB209" s="71"/>
      <c r="AC209" s="71"/>
      <c r="AD209" s="71"/>
      <c r="AE209" s="71"/>
    </row>
    <row r="210" spans="1:31" ht="42" x14ac:dyDescent="0.3">
      <c r="C210" s="363" t="s">
        <v>2001</v>
      </c>
      <c r="D210" s="364" t="s">
        <v>132</v>
      </c>
      <c r="E210" s="364" t="s">
        <v>852</v>
      </c>
      <c r="F210" s="364" t="s">
        <v>825</v>
      </c>
      <c r="G210" s="364" t="s">
        <v>853</v>
      </c>
      <c r="H210" s="364" t="s">
        <v>854</v>
      </c>
      <c r="I210" s="364" t="s">
        <v>826</v>
      </c>
      <c r="J210" s="364" t="s">
        <v>406</v>
      </c>
      <c r="K210" s="364" t="s">
        <v>855</v>
      </c>
      <c r="L210" s="71"/>
      <c r="M210" s="71"/>
      <c r="N210" s="71"/>
      <c r="O210" s="71"/>
      <c r="P210" s="71"/>
      <c r="Q210" s="71"/>
      <c r="R210" s="71"/>
      <c r="S210" s="71"/>
      <c r="T210" s="71"/>
      <c r="U210" s="71"/>
      <c r="V210" s="71"/>
      <c r="W210" s="71"/>
      <c r="X210" s="71"/>
      <c r="Y210" s="71"/>
      <c r="Z210" s="71"/>
      <c r="AA210" s="71"/>
      <c r="AB210" s="71"/>
      <c r="AC210" s="71"/>
      <c r="AD210" s="71"/>
      <c r="AE210" s="71"/>
    </row>
    <row r="211" spans="1:31" ht="28" x14ac:dyDescent="0.3">
      <c r="C211" s="139" t="s">
        <v>1215</v>
      </c>
      <c r="D211" s="352">
        <f>SUM(D202/D207)</f>
        <v>0.28884298268694836</v>
      </c>
      <c r="E211" s="352">
        <f>SUM(E202/E207)</f>
        <v>0.2106655589070966</v>
      </c>
      <c r="F211" s="352">
        <f t="shared" ref="F211:K211" si="1">SUM(F202/F207)</f>
        <v>0.40365902607410387</v>
      </c>
      <c r="G211" s="352">
        <f t="shared" si="1"/>
        <v>0.42775195030388358</v>
      </c>
      <c r="H211" s="352">
        <f t="shared" si="1"/>
        <v>0.34315598966850108</v>
      </c>
      <c r="I211" s="352">
        <f t="shared" si="1"/>
        <v>0.1461117951490713</v>
      </c>
      <c r="J211" s="352">
        <f t="shared" si="1"/>
        <v>0.18856760419983071</v>
      </c>
      <c r="K211" s="352">
        <f t="shared" si="1"/>
        <v>0.69746550939860841</v>
      </c>
      <c r="L211" s="71"/>
      <c r="M211" s="71"/>
      <c r="N211" s="71"/>
      <c r="O211" s="71"/>
      <c r="P211" s="71"/>
      <c r="Q211" s="71"/>
      <c r="R211" s="71"/>
      <c r="S211" s="71"/>
      <c r="T211" s="71"/>
      <c r="U211" s="71"/>
      <c r="V211" s="71"/>
      <c r="W211" s="71"/>
      <c r="X211" s="71"/>
      <c r="Y211" s="71"/>
      <c r="Z211" s="71"/>
      <c r="AA211" s="71"/>
      <c r="AB211" s="71"/>
      <c r="AC211" s="71"/>
      <c r="AD211" s="71"/>
      <c r="AE211" s="71"/>
    </row>
    <row r="212" spans="1:31" x14ac:dyDescent="0.3">
      <c r="C212" s="139" t="s">
        <v>1127</v>
      </c>
      <c r="D212" s="352">
        <f>SUM(D203/$D$207)</f>
        <v>0.30277728072287163</v>
      </c>
      <c r="E212" s="352">
        <f t="shared" ref="E212:K212" si="2">SUM(E203/E207)</f>
        <v>0.57562353664479504</v>
      </c>
      <c r="F212" s="352">
        <f t="shared" si="2"/>
        <v>6.3566431972584311E-2</v>
      </c>
      <c r="G212" s="352">
        <f t="shared" si="2"/>
        <v>1.6903956304706473E-4</v>
      </c>
      <c r="H212" s="352">
        <f t="shared" si="2"/>
        <v>0.47506613755932503</v>
      </c>
      <c r="I212" s="352">
        <f t="shared" si="2"/>
        <v>0.59472216260943844</v>
      </c>
      <c r="J212" s="352">
        <f t="shared" si="2"/>
        <v>0.47443815739804113</v>
      </c>
      <c r="K212" s="352">
        <f t="shared" si="2"/>
        <v>4.9338423116346416E-3</v>
      </c>
      <c r="L212" s="71"/>
      <c r="M212" s="71"/>
      <c r="N212" s="71"/>
      <c r="O212" s="71"/>
      <c r="P212" s="71"/>
      <c r="Q212" s="71"/>
      <c r="R212" s="71"/>
      <c r="S212" s="71"/>
      <c r="T212" s="71"/>
      <c r="U212" s="71"/>
      <c r="V212" s="71"/>
      <c r="W212" s="71"/>
      <c r="X212" s="71"/>
      <c r="Y212" s="71"/>
      <c r="Z212" s="71"/>
      <c r="AA212" s="71"/>
      <c r="AB212" s="71"/>
      <c r="AC212" s="71"/>
      <c r="AD212" s="71"/>
      <c r="AE212" s="71"/>
    </row>
    <row r="213" spans="1:31" x14ac:dyDescent="0.3">
      <c r="A213" s="5" t="s">
        <v>2075</v>
      </c>
      <c r="C213" s="139" t="s">
        <v>1128</v>
      </c>
      <c r="D213" s="352">
        <f t="shared" ref="D213:D214" si="3">SUM(D204/$D$207)</f>
        <v>5.1653693162073029E-2</v>
      </c>
      <c r="E213" s="352">
        <f t="shared" ref="E213:K213" si="4">SUM(E204/E207)</f>
        <v>1.3078428824604428E-2</v>
      </c>
      <c r="F213" s="352">
        <f t="shared" si="4"/>
        <v>9.5088062886540953E-2</v>
      </c>
      <c r="G213" s="352">
        <f t="shared" si="4"/>
        <v>0.19329518009311381</v>
      </c>
      <c r="H213" s="352">
        <f t="shared" si="4"/>
        <v>1.7768530130534317E-3</v>
      </c>
      <c r="I213" s="352">
        <f t="shared" si="4"/>
        <v>8.7590571721627656E-4</v>
      </c>
      <c r="J213" s="352">
        <f t="shared" si="4"/>
        <v>2.0641023474521083E-3</v>
      </c>
      <c r="K213" s="352">
        <f t="shared" si="4"/>
        <v>0.11516371977178683</v>
      </c>
      <c r="L213" s="71"/>
      <c r="M213" s="71"/>
      <c r="N213" s="71"/>
      <c r="O213" s="71"/>
      <c r="P213" s="71"/>
      <c r="Q213" s="71"/>
      <c r="R213" s="71"/>
      <c r="S213" s="71"/>
      <c r="T213" s="71"/>
      <c r="U213" s="71"/>
      <c r="V213" s="71"/>
      <c r="W213" s="71"/>
      <c r="X213" s="71"/>
      <c r="Y213" s="71"/>
      <c r="Z213" s="71"/>
      <c r="AA213" s="71"/>
      <c r="AB213" s="71"/>
      <c r="AC213" s="71"/>
      <c r="AD213" s="71"/>
      <c r="AE213" s="71"/>
    </row>
    <row r="214" spans="1:31" x14ac:dyDescent="0.3">
      <c r="A214" s="5"/>
      <c r="C214" s="139" t="s">
        <v>1168</v>
      </c>
      <c r="D214" s="352">
        <f t="shared" si="3"/>
        <v>7.9395771278492358E-2</v>
      </c>
      <c r="E214" s="352">
        <f t="shared" ref="E214:K214" si="5">SUM(E205/E207)</f>
        <v>3.9290704148220647E-2</v>
      </c>
      <c r="F214" s="352">
        <f t="shared" si="5"/>
        <v>7.4908227748098799E-2</v>
      </c>
      <c r="G214" s="352">
        <f t="shared" si="5"/>
        <v>5.0646033479869138E-2</v>
      </c>
      <c r="H214" s="352">
        <f t="shared" si="5"/>
        <v>0.13799349517288265</v>
      </c>
      <c r="I214" s="352">
        <f t="shared" si="5"/>
        <v>7.8275402124672225E-2</v>
      </c>
      <c r="J214" s="352">
        <f t="shared" si="5"/>
        <v>9.2100677389081065E-2</v>
      </c>
      <c r="K214" s="352">
        <f t="shared" si="5"/>
        <v>9.0500642211122501E-2</v>
      </c>
      <c r="L214" s="71"/>
      <c r="M214" s="71"/>
      <c r="N214" s="71"/>
      <c r="O214" s="71"/>
      <c r="P214" s="71"/>
      <c r="Q214" s="71"/>
      <c r="R214" s="71"/>
      <c r="S214" s="71"/>
      <c r="T214" s="71"/>
      <c r="U214" s="71"/>
      <c r="V214" s="71"/>
      <c r="W214" s="71"/>
      <c r="X214" s="71"/>
      <c r="Y214" s="71"/>
      <c r="Z214" s="71"/>
      <c r="AA214" s="71"/>
      <c r="AB214" s="71"/>
      <c r="AC214" s="71"/>
      <c r="AD214" s="71"/>
      <c r="AE214" s="71"/>
    </row>
    <row r="215" spans="1:31" x14ac:dyDescent="0.3">
      <c r="C215" s="139" t="s">
        <v>1217</v>
      </c>
      <c r="D215" s="352">
        <f>SUM(D206/$D$207)</f>
        <v>0.27733027214961459</v>
      </c>
      <c r="E215" s="352">
        <f>SUM(E206/E207)</f>
        <v>0.16134173665939733</v>
      </c>
      <c r="F215" s="352">
        <f t="shared" ref="F215:K215" si="6">SUM(F206/F207)</f>
        <v>0.36277825037149614</v>
      </c>
      <c r="G215" s="352">
        <f t="shared" si="6"/>
        <v>0.32813780425303379</v>
      </c>
      <c r="H215" s="352">
        <f t="shared" si="6"/>
        <v>4.2007473083251999E-2</v>
      </c>
      <c r="I215" s="352">
        <f t="shared" si="6"/>
        <v>0.18001473448761451</v>
      </c>
      <c r="J215" s="352">
        <f t="shared" si="6"/>
        <v>0.24282945774297351</v>
      </c>
      <c r="K215" s="352">
        <f t="shared" si="6"/>
        <v>9.1936298735282473E-2</v>
      </c>
      <c r="L215" s="71"/>
      <c r="M215" s="71"/>
      <c r="N215" s="71"/>
      <c r="O215" s="71"/>
      <c r="P215" s="71"/>
      <c r="Q215" s="71"/>
      <c r="R215" s="71"/>
      <c r="S215" s="71"/>
      <c r="T215" s="71"/>
      <c r="U215" s="71"/>
      <c r="V215" s="71"/>
      <c r="W215" s="71"/>
      <c r="X215" s="71"/>
      <c r="Y215" s="71"/>
      <c r="Z215" s="71"/>
      <c r="AA215" s="71"/>
      <c r="AB215" s="71"/>
      <c r="AC215" s="71"/>
      <c r="AD215" s="71"/>
      <c r="AE215" s="71"/>
    </row>
    <row r="216" spans="1:31" x14ac:dyDescent="0.3">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c r="AA216" s="71"/>
      <c r="AB216" s="71"/>
      <c r="AC216" s="71"/>
      <c r="AD216" s="71"/>
      <c r="AE216" s="71"/>
    </row>
    <row r="217" spans="1:31" x14ac:dyDescent="0.3">
      <c r="A217" s="17" t="s">
        <v>2197</v>
      </c>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c r="AA217" s="71"/>
      <c r="AB217" s="71"/>
      <c r="AC217" s="71"/>
      <c r="AD217" s="71"/>
      <c r="AE217" s="71"/>
    </row>
    <row r="218" spans="1:31" x14ac:dyDescent="0.3">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c r="AA218" s="71"/>
      <c r="AB218" s="71"/>
      <c r="AC218" s="71"/>
      <c r="AD218" s="71"/>
      <c r="AE218" s="71"/>
    </row>
    <row r="219" spans="1:31" x14ac:dyDescent="0.3">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c r="AA219" s="71"/>
      <c r="AB219" s="71"/>
      <c r="AC219" s="71"/>
      <c r="AD219" s="71"/>
      <c r="AE219" s="71"/>
    </row>
    <row r="220" spans="1:31" x14ac:dyDescent="0.3">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c r="AA220" s="71"/>
      <c r="AB220" s="71"/>
      <c r="AC220" s="71"/>
      <c r="AD220" s="71"/>
      <c r="AE220" s="71"/>
    </row>
    <row r="221" spans="1:31" x14ac:dyDescent="0.3">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c r="AA221" s="71"/>
      <c r="AB221" s="71"/>
      <c r="AC221" s="71"/>
      <c r="AD221" s="71"/>
      <c r="AE221" s="71"/>
    </row>
    <row r="222" spans="1:31" x14ac:dyDescent="0.3">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c r="AA222" s="71"/>
      <c r="AB222" s="71"/>
      <c r="AC222" s="71"/>
      <c r="AD222" s="71"/>
      <c r="AE222" s="71"/>
    </row>
    <row r="223" spans="1:31" x14ac:dyDescent="0.3">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c r="AA223" s="71"/>
      <c r="AB223" s="71"/>
      <c r="AC223" s="71"/>
      <c r="AD223" s="71"/>
      <c r="AE223" s="71"/>
    </row>
    <row r="224" spans="1:31" x14ac:dyDescent="0.3">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c r="AA224" s="71"/>
      <c r="AB224" s="71"/>
      <c r="AC224" s="71"/>
      <c r="AD224" s="71"/>
      <c r="AE224" s="71"/>
    </row>
    <row r="225" spans="1:31" x14ac:dyDescent="0.3">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c r="AA225" s="71"/>
      <c r="AB225" s="71"/>
      <c r="AC225" s="71"/>
      <c r="AD225" s="71"/>
      <c r="AE225" s="71"/>
    </row>
    <row r="226" spans="1:31" x14ac:dyDescent="0.3">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c r="AA226" s="71"/>
      <c r="AB226" s="71"/>
      <c r="AC226" s="71"/>
      <c r="AD226" s="71"/>
      <c r="AE226" s="71"/>
    </row>
    <row r="227" spans="1:31" x14ac:dyDescent="0.3">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c r="AA227" s="71"/>
      <c r="AB227" s="71"/>
      <c r="AC227" s="71"/>
      <c r="AD227" s="71"/>
      <c r="AE227" s="71"/>
    </row>
    <row r="228" spans="1:31" x14ac:dyDescent="0.3">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c r="AA228" s="71"/>
      <c r="AB228" s="71"/>
      <c r="AC228" s="71"/>
      <c r="AD228" s="71"/>
      <c r="AE228" s="71"/>
    </row>
    <row r="229" spans="1:31" x14ac:dyDescent="0.3">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c r="AA229" s="71"/>
      <c r="AB229" s="71"/>
      <c r="AC229" s="71"/>
      <c r="AD229" s="71"/>
      <c r="AE229" s="71"/>
    </row>
    <row r="230" spans="1:31" x14ac:dyDescent="0.3">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c r="AA230" s="71"/>
      <c r="AB230" s="71"/>
      <c r="AC230" s="71"/>
      <c r="AD230" s="71"/>
      <c r="AE230" s="71"/>
    </row>
    <row r="231" spans="1:31" x14ac:dyDescent="0.3">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c r="AA231" s="71"/>
      <c r="AB231" s="71"/>
      <c r="AC231" s="71"/>
      <c r="AD231" s="71"/>
      <c r="AE231" s="71"/>
    </row>
    <row r="232" spans="1:31" x14ac:dyDescent="0.3">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c r="AA232" s="71"/>
      <c r="AB232" s="71"/>
      <c r="AC232" s="71"/>
      <c r="AD232" s="71"/>
      <c r="AE232" s="71"/>
    </row>
    <row r="233" spans="1:31" x14ac:dyDescent="0.3">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c r="AA233" s="71"/>
      <c r="AB233" s="71"/>
      <c r="AC233" s="71"/>
      <c r="AD233" s="71"/>
      <c r="AE233" s="71"/>
    </row>
    <row r="234" spans="1:31" x14ac:dyDescent="0.3">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c r="AA234" s="71"/>
      <c r="AB234" s="71"/>
      <c r="AC234" s="71"/>
      <c r="AD234" s="71"/>
      <c r="AE234" s="71"/>
    </row>
    <row r="235" spans="1:31" x14ac:dyDescent="0.3">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c r="AA235" s="71"/>
      <c r="AB235" s="71"/>
      <c r="AC235" s="71"/>
      <c r="AD235" s="71"/>
      <c r="AE235" s="71"/>
    </row>
    <row r="236" spans="1:31" x14ac:dyDescent="0.3">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c r="AA236" s="71"/>
      <c r="AB236" s="71"/>
      <c r="AC236" s="71"/>
      <c r="AD236" s="71"/>
      <c r="AE236" s="71"/>
    </row>
    <row r="237" spans="1:31" x14ac:dyDescent="0.3">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c r="AA237" s="71"/>
      <c r="AB237" s="71"/>
      <c r="AC237" s="71"/>
      <c r="AD237" s="71"/>
      <c r="AE237" s="71"/>
    </row>
    <row r="238" spans="1:31" x14ac:dyDescent="0.3">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c r="AA238" s="71"/>
      <c r="AB238" s="71"/>
      <c r="AC238" s="71"/>
      <c r="AD238" s="71"/>
      <c r="AE238" s="71"/>
    </row>
    <row r="239" spans="1:31" x14ac:dyDescent="0.3">
      <c r="A239" s="5" t="s">
        <v>2075</v>
      </c>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c r="AA239" s="71"/>
      <c r="AB239" s="71"/>
      <c r="AC239" s="71"/>
      <c r="AD239" s="71"/>
      <c r="AE239" s="71"/>
    </row>
    <row r="240" spans="1:31" x14ac:dyDescent="0.3">
      <c r="A240" s="5"/>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c r="AA240" s="71"/>
      <c r="AB240" s="71"/>
      <c r="AC240" s="71"/>
      <c r="AD240" s="71"/>
      <c r="AE240" s="71"/>
    </row>
    <row r="241" spans="1:31" x14ac:dyDescent="0.3">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c r="AA241" s="71"/>
      <c r="AB241" s="71"/>
      <c r="AC241" s="71"/>
      <c r="AD241" s="71"/>
      <c r="AE241" s="71"/>
    </row>
    <row r="242" spans="1:31" x14ac:dyDescent="0.3">
      <c r="A242" s="9" t="s">
        <v>2198</v>
      </c>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c r="AA242" s="71"/>
      <c r="AB242" s="71"/>
      <c r="AC242" s="71"/>
      <c r="AD242" s="71"/>
      <c r="AE242" s="71"/>
    </row>
    <row r="243" spans="1:31" ht="42" x14ac:dyDescent="0.3">
      <c r="C243" s="369" t="s">
        <v>2279</v>
      </c>
      <c r="D243" s="85" t="s">
        <v>12</v>
      </c>
      <c r="E243" s="71"/>
      <c r="F243" s="799" t="s">
        <v>2279</v>
      </c>
      <c r="G243" s="550" t="s">
        <v>12</v>
      </c>
      <c r="H243" s="71"/>
      <c r="I243" s="71"/>
      <c r="J243" s="71"/>
      <c r="K243" s="71"/>
      <c r="L243" s="71"/>
      <c r="M243" s="71"/>
      <c r="N243" s="71"/>
      <c r="O243" s="71"/>
      <c r="P243" s="71"/>
      <c r="Q243" s="71"/>
      <c r="R243" s="71"/>
      <c r="S243" s="71"/>
      <c r="T243" s="71"/>
      <c r="U243" s="71"/>
      <c r="V243" s="71"/>
      <c r="W243" s="71"/>
      <c r="X243" s="71"/>
      <c r="Y243" s="71"/>
      <c r="Z243" s="71"/>
      <c r="AA243" s="71"/>
      <c r="AB243" s="71"/>
      <c r="AC243" s="71"/>
      <c r="AD243" s="71"/>
      <c r="AE243" s="71"/>
    </row>
    <row r="244" spans="1:31" ht="28" x14ac:dyDescent="0.3">
      <c r="C244" s="78" t="s">
        <v>1144</v>
      </c>
      <c r="D244" s="368">
        <f>G244/$G$250</f>
        <v>4.6525607532918213E-2</v>
      </c>
      <c r="E244" s="71"/>
      <c r="F244" s="357" t="s">
        <v>1144</v>
      </c>
      <c r="G244" s="1081">
        <v>42089178</v>
      </c>
      <c r="H244" s="71"/>
      <c r="I244" s="71"/>
      <c r="J244" s="71"/>
      <c r="K244" s="71"/>
      <c r="L244" s="71"/>
      <c r="M244" s="71"/>
      <c r="N244" s="71"/>
      <c r="O244" s="71"/>
      <c r="P244" s="71"/>
      <c r="Q244" s="71"/>
      <c r="R244" s="71"/>
      <c r="S244" s="71"/>
      <c r="T244" s="71"/>
      <c r="U244" s="71"/>
      <c r="V244" s="71"/>
      <c r="W244" s="71"/>
      <c r="X244" s="71"/>
      <c r="Y244" s="71"/>
      <c r="Z244" s="71"/>
      <c r="AA244" s="71"/>
      <c r="AB244" s="71"/>
      <c r="AC244" s="71"/>
      <c r="AD244" s="71"/>
      <c r="AE244" s="71"/>
    </row>
    <row r="245" spans="1:31" x14ac:dyDescent="0.3">
      <c r="C245" s="78" t="s">
        <v>1145</v>
      </c>
      <c r="D245" s="368">
        <f t="shared" ref="D245:D249" si="7">G245/$G$250</f>
        <v>3.259866814669405E-2</v>
      </c>
      <c r="E245" s="71"/>
      <c r="F245" s="357" t="s">
        <v>1145</v>
      </c>
      <c r="G245" s="1081">
        <v>29490236</v>
      </c>
      <c r="H245" s="71"/>
      <c r="I245" s="71"/>
      <c r="J245" s="71"/>
      <c r="K245" s="71"/>
      <c r="L245" s="71"/>
      <c r="M245" s="71"/>
      <c r="N245" s="71"/>
      <c r="O245" s="71"/>
      <c r="P245" s="71"/>
      <c r="Q245" s="71"/>
      <c r="R245" s="71"/>
      <c r="S245" s="71"/>
      <c r="T245" s="71"/>
      <c r="U245" s="71"/>
      <c r="V245" s="71"/>
      <c r="W245" s="71"/>
      <c r="X245" s="71"/>
      <c r="Y245" s="71"/>
      <c r="Z245" s="71"/>
      <c r="AA245" s="71"/>
      <c r="AB245" s="71"/>
      <c r="AC245" s="71"/>
      <c r="AD245" s="71"/>
      <c r="AE245" s="71"/>
    </row>
    <row r="246" spans="1:31" ht="28" x14ac:dyDescent="0.3">
      <c r="C246" s="78" t="s">
        <v>1172</v>
      </c>
      <c r="D246" s="368">
        <f t="shared" si="7"/>
        <v>2.828339512135376E-2</v>
      </c>
      <c r="E246" s="71"/>
      <c r="F246" s="357" t="s">
        <v>1347</v>
      </c>
      <c r="G246" s="1081">
        <v>25586444</v>
      </c>
      <c r="H246" s="71"/>
      <c r="I246" s="71"/>
      <c r="J246" s="71"/>
      <c r="K246" s="71"/>
      <c r="L246" s="71"/>
      <c r="M246" s="71"/>
      <c r="N246" s="71"/>
      <c r="O246" s="71"/>
      <c r="P246" s="71"/>
      <c r="Q246" s="71"/>
      <c r="R246" s="71"/>
      <c r="S246" s="71"/>
      <c r="T246" s="71"/>
      <c r="U246" s="71"/>
      <c r="V246" s="71"/>
      <c r="W246" s="71"/>
      <c r="X246" s="71"/>
      <c r="Y246" s="71"/>
      <c r="Z246" s="71"/>
      <c r="AA246" s="71"/>
      <c r="AB246" s="71"/>
      <c r="AC246" s="71"/>
      <c r="AD246" s="71"/>
      <c r="AE246" s="71"/>
    </row>
    <row r="247" spans="1:31" x14ac:dyDescent="0.3">
      <c r="C247" s="78" t="s">
        <v>1147</v>
      </c>
      <c r="D247" s="368">
        <f t="shared" si="7"/>
        <v>0.10249355320621889</v>
      </c>
      <c r="E247" s="71"/>
      <c r="F247" s="357" t="s">
        <v>1147</v>
      </c>
      <c r="G247" s="1081">
        <v>92720324</v>
      </c>
      <c r="H247" s="71"/>
      <c r="I247" s="71"/>
      <c r="J247" s="71"/>
      <c r="K247" s="71"/>
      <c r="L247" s="71"/>
      <c r="M247" s="71"/>
      <c r="N247" s="71"/>
      <c r="O247" s="71"/>
      <c r="P247" s="71"/>
      <c r="Q247" s="71"/>
      <c r="R247" s="71"/>
      <c r="S247" s="71"/>
      <c r="T247" s="71"/>
      <c r="U247" s="71"/>
      <c r="V247" s="71"/>
      <c r="W247" s="71"/>
      <c r="X247" s="71"/>
      <c r="Y247" s="71"/>
      <c r="Z247" s="71"/>
      <c r="AA247" s="71"/>
      <c r="AB247" s="71"/>
      <c r="AC247" s="71"/>
      <c r="AD247" s="71"/>
      <c r="AE247" s="71"/>
    </row>
    <row r="248" spans="1:31" x14ac:dyDescent="0.3">
      <c r="C248" s="78" t="s">
        <v>1148</v>
      </c>
      <c r="D248" s="368">
        <f t="shared" si="7"/>
        <v>6.7903472788800101E-2</v>
      </c>
      <c r="E248" s="71"/>
      <c r="F248" s="357" t="s">
        <v>1148</v>
      </c>
      <c r="G248" s="1081">
        <v>61428566</v>
      </c>
      <c r="H248" s="71"/>
      <c r="I248" s="71"/>
      <c r="J248" s="71"/>
      <c r="K248" s="71"/>
      <c r="L248" s="71"/>
      <c r="M248" s="71"/>
      <c r="N248" s="71"/>
      <c r="O248" s="71"/>
      <c r="P248" s="71"/>
      <c r="Q248" s="71"/>
      <c r="R248" s="71"/>
      <c r="S248" s="71"/>
      <c r="T248" s="71"/>
      <c r="U248" s="71"/>
      <c r="V248" s="71"/>
      <c r="W248" s="71"/>
      <c r="X248" s="71"/>
      <c r="Y248" s="71"/>
      <c r="Z248" s="71"/>
      <c r="AA248" s="71"/>
      <c r="AB248" s="71"/>
      <c r="AC248" s="71"/>
      <c r="AD248" s="71"/>
      <c r="AE248" s="71"/>
    </row>
    <row r="249" spans="1:31" x14ac:dyDescent="0.3">
      <c r="C249" s="78" t="s">
        <v>1219</v>
      </c>
      <c r="D249" s="368">
        <f t="shared" si="7"/>
        <v>0.72219530320401504</v>
      </c>
      <c r="E249" s="71"/>
      <c r="F249" s="357" t="s">
        <v>1219</v>
      </c>
      <c r="G249" s="1081">
        <v>653330677</v>
      </c>
      <c r="H249" s="71"/>
      <c r="I249" s="71"/>
      <c r="J249" s="71"/>
      <c r="K249" s="71"/>
      <c r="L249" s="71"/>
      <c r="M249" s="71"/>
      <c r="N249" s="71"/>
      <c r="O249" s="71"/>
      <c r="P249" s="71"/>
      <c r="Q249" s="71"/>
      <c r="R249" s="71"/>
      <c r="S249" s="71"/>
      <c r="T249" s="71"/>
      <c r="U249" s="71"/>
      <c r="V249" s="71"/>
      <c r="W249" s="71"/>
      <c r="X249" s="71"/>
      <c r="Y249" s="71"/>
      <c r="Z249" s="71"/>
      <c r="AA249" s="71"/>
      <c r="AB249" s="71"/>
      <c r="AC249" s="71"/>
      <c r="AD249" s="71"/>
      <c r="AE249" s="71"/>
    </row>
    <row r="250" spans="1:31" x14ac:dyDescent="0.3">
      <c r="C250" s="77"/>
      <c r="D250" s="21"/>
      <c r="E250" s="71"/>
      <c r="F250" s="548" t="s">
        <v>12</v>
      </c>
      <c r="G250" s="1082">
        <f>SUM(G244:G249)</f>
        <v>904645425</v>
      </c>
      <c r="H250" s="71"/>
      <c r="I250" s="71"/>
      <c r="J250" s="71"/>
      <c r="K250" s="71"/>
      <c r="L250" s="71"/>
      <c r="M250" s="71"/>
      <c r="N250" s="71"/>
      <c r="O250" s="71"/>
      <c r="P250" s="71"/>
      <c r="Q250" s="71"/>
      <c r="R250" s="71"/>
      <c r="S250" s="71"/>
      <c r="T250" s="71"/>
      <c r="U250" s="71"/>
      <c r="V250" s="71"/>
      <c r="W250" s="71"/>
      <c r="X250" s="71"/>
      <c r="Y250" s="71"/>
      <c r="Z250" s="71"/>
      <c r="AA250" s="71"/>
      <c r="AB250" s="71"/>
      <c r="AC250" s="71"/>
      <c r="AD250" s="71"/>
      <c r="AE250" s="71"/>
    </row>
    <row r="251" spans="1:31" x14ac:dyDescent="0.3">
      <c r="E251" s="71"/>
      <c r="F251" s="71"/>
      <c r="G251" s="71"/>
      <c r="H251" s="71"/>
      <c r="I251" s="71"/>
      <c r="J251" s="71"/>
      <c r="K251" s="71"/>
      <c r="L251" s="71"/>
      <c r="M251" s="71"/>
      <c r="N251" s="71"/>
      <c r="O251" s="71"/>
      <c r="P251" s="71"/>
      <c r="Q251" s="71"/>
      <c r="R251" s="71"/>
      <c r="S251" s="71"/>
      <c r="T251" s="71"/>
      <c r="U251" s="71"/>
      <c r="V251" s="71"/>
      <c r="W251" s="71"/>
      <c r="X251" s="71"/>
      <c r="Y251" s="71"/>
      <c r="Z251" s="71"/>
      <c r="AA251" s="71"/>
      <c r="AB251" s="71"/>
      <c r="AC251" s="71"/>
      <c r="AD251" s="71"/>
      <c r="AE251" s="71"/>
    </row>
    <row r="252" spans="1:31" x14ac:dyDescent="0.3">
      <c r="E252" s="71"/>
      <c r="F252" s="71"/>
      <c r="G252" s="71"/>
      <c r="H252" s="71"/>
      <c r="I252" s="71"/>
      <c r="J252" s="71"/>
      <c r="K252" s="71"/>
      <c r="L252" s="71"/>
      <c r="M252" s="71"/>
      <c r="N252" s="71"/>
      <c r="O252" s="71"/>
      <c r="P252" s="71"/>
      <c r="Q252" s="71"/>
      <c r="R252" s="71"/>
      <c r="S252" s="71"/>
      <c r="T252" s="71"/>
      <c r="U252" s="71"/>
      <c r="V252" s="71"/>
      <c r="W252" s="71"/>
      <c r="X252" s="71"/>
      <c r="Y252" s="71"/>
      <c r="Z252" s="71"/>
      <c r="AA252" s="71"/>
      <c r="AB252" s="71"/>
      <c r="AC252" s="71"/>
      <c r="AD252" s="71"/>
      <c r="AE252" s="71"/>
    </row>
    <row r="253" spans="1:31" x14ac:dyDescent="0.3">
      <c r="E253" s="71"/>
      <c r="F253" s="71"/>
      <c r="G253" s="71"/>
      <c r="H253" s="71"/>
      <c r="I253" s="71"/>
      <c r="J253" s="71"/>
      <c r="K253" s="71"/>
      <c r="L253" s="71"/>
      <c r="M253" s="71"/>
      <c r="N253" s="71"/>
      <c r="O253" s="71"/>
      <c r="P253" s="71"/>
      <c r="Q253" s="71"/>
      <c r="R253" s="71"/>
      <c r="S253" s="71"/>
      <c r="T253" s="71"/>
      <c r="U253" s="71"/>
      <c r="V253" s="71"/>
      <c r="W253" s="71"/>
      <c r="X253" s="71"/>
      <c r="Y253" s="71"/>
      <c r="Z253" s="71"/>
      <c r="AA253" s="71"/>
      <c r="AB253" s="71"/>
      <c r="AC253" s="71"/>
      <c r="AD253" s="71"/>
      <c r="AE253" s="71"/>
    </row>
    <row r="254" spans="1:31" x14ac:dyDescent="0.3">
      <c r="E254" s="71"/>
      <c r="F254" s="71"/>
      <c r="G254" s="71"/>
      <c r="H254" s="71"/>
      <c r="I254" s="71"/>
      <c r="J254" s="71"/>
      <c r="K254" s="71"/>
      <c r="L254" s="71"/>
      <c r="M254" s="71"/>
      <c r="N254" s="71"/>
      <c r="O254" s="71"/>
      <c r="P254" s="71"/>
      <c r="Q254" s="71"/>
      <c r="R254" s="71"/>
      <c r="S254" s="71"/>
      <c r="T254" s="71"/>
      <c r="U254" s="71"/>
      <c r="V254" s="71"/>
      <c r="W254" s="71"/>
      <c r="X254" s="71"/>
      <c r="Y254" s="71"/>
      <c r="Z254" s="71"/>
      <c r="AA254" s="71"/>
      <c r="AB254" s="71"/>
      <c r="AC254" s="71"/>
      <c r="AD254" s="71"/>
      <c r="AE254" s="71"/>
    </row>
    <row r="255" spans="1:31" x14ac:dyDescent="0.3">
      <c r="E255" s="71"/>
      <c r="F255" s="71"/>
      <c r="G255" s="71"/>
      <c r="H255" s="71"/>
      <c r="I255" s="71"/>
      <c r="J255" s="71"/>
      <c r="K255" s="71"/>
      <c r="L255" s="71"/>
      <c r="M255" s="71"/>
      <c r="N255" s="71"/>
      <c r="O255" s="71"/>
      <c r="P255" s="71"/>
      <c r="Q255" s="71"/>
      <c r="R255" s="71"/>
      <c r="S255" s="71"/>
      <c r="T255" s="71"/>
      <c r="U255" s="71"/>
      <c r="V255" s="71"/>
      <c r="W255" s="71"/>
      <c r="X255" s="71"/>
      <c r="Y255" s="71"/>
      <c r="Z255" s="71"/>
      <c r="AA255" s="71"/>
      <c r="AB255" s="71"/>
      <c r="AC255" s="71"/>
      <c r="AD255" s="71"/>
      <c r="AE255" s="71"/>
    </row>
    <row r="256" spans="1:31" x14ac:dyDescent="0.3">
      <c r="E256" s="71"/>
      <c r="F256" s="71"/>
      <c r="G256" s="71"/>
      <c r="H256" s="71"/>
      <c r="I256" s="71"/>
      <c r="J256" s="71"/>
      <c r="K256" s="71"/>
      <c r="L256" s="71"/>
      <c r="M256" s="71"/>
      <c r="N256" s="71"/>
      <c r="O256" s="71"/>
      <c r="P256" s="71"/>
      <c r="Q256" s="71"/>
      <c r="R256" s="71"/>
      <c r="S256" s="71"/>
      <c r="T256" s="71"/>
      <c r="U256" s="71"/>
      <c r="V256" s="71"/>
      <c r="W256" s="71"/>
      <c r="X256" s="71"/>
      <c r="Y256" s="71"/>
      <c r="Z256" s="71"/>
      <c r="AA256" s="71"/>
      <c r="AB256" s="71"/>
      <c r="AC256" s="71"/>
      <c r="AD256" s="71"/>
      <c r="AE256" s="71"/>
    </row>
    <row r="257" spans="1:31" x14ac:dyDescent="0.3">
      <c r="E257" s="71"/>
      <c r="F257" s="71"/>
      <c r="G257" s="71"/>
      <c r="H257" s="71"/>
      <c r="I257" s="71"/>
      <c r="J257" s="71"/>
      <c r="K257" s="71"/>
      <c r="L257" s="71"/>
      <c r="M257" s="71"/>
      <c r="N257" s="71"/>
      <c r="O257" s="71"/>
      <c r="P257" s="71"/>
      <c r="Q257" s="71"/>
      <c r="R257" s="71"/>
      <c r="S257" s="71"/>
      <c r="T257" s="71"/>
      <c r="U257" s="71"/>
      <c r="V257" s="71"/>
      <c r="W257" s="71"/>
      <c r="X257" s="71"/>
      <c r="Y257" s="71"/>
      <c r="Z257" s="71"/>
      <c r="AA257" s="71"/>
      <c r="AB257" s="71"/>
      <c r="AC257" s="71"/>
      <c r="AD257" s="71"/>
      <c r="AE257" s="71"/>
    </row>
    <row r="258" spans="1:31" x14ac:dyDescent="0.3">
      <c r="C258" s="77"/>
      <c r="D258" s="21"/>
      <c r="E258" s="71"/>
      <c r="F258" s="71"/>
      <c r="G258" s="71"/>
      <c r="H258" s="71"/>
      <c r="I258" s="71"/>
      <c r="J258" s="71"/>
      <c r="K258" s="71"/>
      <c r="L258" s="71"/>
      <c r="M258" s="71"/>
      <c r="N258" s="71"/>
      <c r="O258" s="71"/>
      <c r="P258" s="71"/>
      <c r="Q258" s="71"/>
      <c r="R258" s="71"/>
      <c r="S258" s="71"/>
      <c r="T258" s="71"/>
      <c r="U258" s="71"/>
      <c r="V258" s="71"/>
      <c r="W258" s="71"/>
      <c r="X258" s="71"/>
      <c r="Y258" s="71"/>
      <c r="Z258" s="71"/>
      <c r="AA258" s="71"/>
      <c r="AB258" s="71"/>
      <c r="AC258" s="71"/>
      <c r="AD258" s="71"/>
      <c r="AE258" s="71"/>
    </row>
    <row r="259" spans="1:31" x14ac:dyDescent="0.3">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c r="AA259" s="71"/>
      <c r="AB259" s="71"/>
      <c r="AC259" s="71"/>
      <c r="AD259" s="71"/>
      <c r="AE259" s="71"/>
    </row>
    <row r="260" spans="1:31" x14ac:dyDescent="0.3">
      <c r="A260" s="133" t="s">
        <v>2075</v>
      </c>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c r="AA260" s="71"/>
      <c r="AB260" s="71"/>
      <c r="AC260" s="71"/>
      <c r="AD260" s="71"/>
      <c r="AE260" s="71"/>
    </row>
    <row r="261" spans="1:31" x14ac:dyDescent="0.3">
      <c r="A261" s="133"/>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c r="AA261" s="71"/>
      <c r="AB261" s="71"/>
      <c r="AC261" s="71"/>
      <c r="AD261" s="71"/>
      <c r="AE261" s="71"/>
    </row>
    <row r="262" spans="1:31" x14ac:dyDescent="0.3">
      <c r="C262" s="71"/>
      <c r="D262" s="548" t="s">
        <v>1346</v>
      </c>
      <c r="E262" s="548" t="s">
        <v>852</v>
      </c>
      <c r="F262" s="548" t="s">
        <v>825</v>
      </c>
      <c r="G262" s="548" t="s">
        <v>853</v>
      </c>
      <c r="H262" s="548" t="s">
        <v>854</v>
      </c>
      <c r="I262" s="548" t="s">
        <v>826</v>
      </c>
      <c r="J262" s="548" t="s">
        <v>406</v>
      </c>
      <c r="K262" s="548" t="s">
        <v>855</v>
      </c>
      <c r="L262" s="71"/>
      <c r="M262" s="71"/>
      <c r="N262" s="71"/>
      <c r="O262" s="71"/>
      <c r="P262" s="71"/>
      <c r="Q262" s="71"/>
      <c r="R262" s="71"/>
      <c r="S262" s="71"/>
      <c r="T262" s="71"/>
      <c r="U262" s="71"/>
      <c r="V262" s="71"/>
      <c r="W262" s="71"/>
      <c r="X262" s="71"/>
      <c r="Y262" s="71"/>
      <c r="Z262" s="71"/>
      <c r="AA262" s="71"/>
      <c r="AB262" s="71"/>
      <c r="AC262" s="71"/>
      <c r="AD262" s="71"/>
      <c r="AE262" s="71"/>
    </row>
    <row r="263" spans="1:31" x14ac:dyDescent="0.3">
      <c r="A263" s="9" t="s">
        <v>2199</v>
      </c>
      <c r="D263" s="11" t="s">
        <v>1144</v>
      </c>
      <c r="E263" s="13">
        <v>512419.7</v>
      </c>
      <c r="F263" s="13">
        <v>17416569.010000002</v>
      </c>
      <c r="G263" s="13">
        <v>2045934.24</v>
      </c>
      <c r="H263" s="13">
        <v>189524.56</v>
      </c>
      <c r="I263" s="13">
        <v>10683905.710000001</v>
      </c>
      <c r="J263" s="13">
        <v>10671398.189999999</v>
      </c>
      <c r="K263" s="358">
        <v>569426.89</v>
      </c>
      <c r="L263" s="71"/>
      <c r="M263" s="71"/>
      <c r="N263" s="71"/>
      <c r="O263" s="71"/>
      <c r="P263" s="71"/>
      <c r="Q263" s="71"/>
      <c r="R263" s="71"/>
      <c r="S263" s="71"/>
      <c r="T263" s="71"/>
      <c r="U263" s="71"/>
      <c r="V263" s="71"/>
      <c r="W263" s="71"/>
      <c r="X263" s="71"/>
      <c r="Y263" s="71"/>
      <c r="Z263" s="71"/>
      <c r="AA263" s="71"/>
      <c r="AB263" s="71"/>
      <c r="AC263" s="71"/>
      <c r="AD263" s="71"/>
      <c r="AE263" s="71"/>
    </row>
    <row r="264" spans="1:31" x14ac:dyDescent="0.3">
      <c r="D264" s="11" t="s">
        <v>1145</v>
      </c>
      <c r="E264" s="13">
        <v>276536.93</v>
      </c>
      <c r="F264" s="13">
        <v>18246512.670000002</v>
      </c>
      <c r="G264" s="13">
        <v>2180855.23</v>
      </c>
      <c r="H264" s="13">
        <v>78177.66</v>
      </c>
      <c r="I264" s="13">
        <v>1379126.91</v>
      </c>
      <c r="J264" s="13">
        <v>7051338.75</v>
      </c>
      <c r="K264" s="358">
        <v>277687.81</v>
      </c>
      <c r="L264" s="71"/>
      <c r="M264" s="71"/>
      <c r="N264" s="71"/>
      <c r="O264" s="71"/>
      <c r="P264" s="71"/>
      <c r="Q264" s="71"/>
      <c r="R264" s="71"/>
      <c r="S264" s="71"/>
      <c r="T264" s="71"/>
      <c r="U264" s="71"/>
      <c r="V264" s="71"/>
      <c r="W264" s="71"/>
      <c r="X264" s="71"/>
      <c r="Y264" s="71"/>
      <c r="Z264" s="71"/>
      <c r="AA264" s="71"/>
      <c r="AB264" s="71"/>
      <c r="AC264" s="71"/>
      <c r="AD264" s="71"/>
      <c r="AE264" s="71"/>
    </row>
    <row r="265" spans="1:31" x14ac:dyDescent="0.3">
      <c r="D265" s="11" t="s">
        <v>1347</v>
      </c>
      <c r="E265" s="13">
        <v>282292</v>
      </c>
      <c r="F265" s="13">
        <v>11146911</v>
      </c>
      <c r="G265" s="13">
        <v>1394342</v>
      </c>
      <c r="H265" s="13">
        <v>131756</v>
      </c>
      <c r="I265" s="13">
        <v>6550679</v>
      </c>
      <c r="J265" s="13">
        <v>5658260</v>
      </c>
      <c r="K265" s="358">
        <v>422204</v>
      </c>
      <c r="L265" s="71"/>
      <c r="M265" s="71"/>
      <c r="N265" s="71"/>
      <c r="O265" s="71"/>
      <c r="P265" s="71"/>
      <c r="Q265" s="71"/>
      <c r="R265" s="71"/>
      <c r="S265" s="71"/>
      <c r="T265" s="71"/>
      <c r="U265" s="71"/>
      <c r="V265" s="71"/>
      <c r="W265" s="71"/>
      <c r="X265" s="71"/>
      <c r="Y265" s="71"/>
      <c r="Z265" s="71"/>
      <c r="AA265" s="71"/>
      <c r="AB265" s="71"/>
      <c r="AC265" s="71"/>
      <c r="AD265" s="71"/>
      <c r="AE265" s="71"/>
    </row>
    <row r="266" spans="1:31" x14ac:dyDescent="0.3">
      <c r="D266" s="11" t="s">
        <v>1147</v>
      </c>
      <c r="E266" s="13">
        <v>601588.30000000005</v>
      </c>
      <c r="F266" s="13">
        <v>42041797.979999997</v>
      </c>
      <c r="G266" s="13">
        <v>3717701.95</v>
      </c>
      <c r="H266" s="13">
        <v>161265.70000000001</v>
      </c>
      <c r="I266" s="13">
        <v>21206234.940000001</v>
      </c>
      <c r="J266" s="13">
        <v>24107294.550000001</v>
      </c>
      <c r="K266" s="358">
        <v>884440.29</v>
      </c>
      <c r="L266" s="71"/>
      <c r="M266" s="71"/>
      <c r="N266" s="71"/>
      <c r="O266" s="71"/>
      <c r="P266" s="71"/>
      <c r="Q266" s="71"/>
      <c r="R266" s="71"/>
      <c r="S266" s="71"/>
      <c r="T266" s="71"/>
      <c r="U266" s="71"/>
      <c r="V266" s="71"/>
      <c r="W266" s="71"/>
      <c r="X266" s="71"/>
      <c r="Y266" s="71"/>
      <c r="Z266" s="71"/>
      <c r="AA266" s="71"/>
      <c r="AB266" s="71"/>
      <c r="AC266" s="71"/>
      <c r="AD266" s="71"/>
      <c r="AE266" s="71"/>
    </row>
    <row r="267" spans="1:31" x14ac:dyDescent="0.3">
      <c r="D267" s="11" t="s">
        <v>1148</v>
      </c>
      <c r="E267" s="13">
        <v>388863.36</v>
      </c>
      <c r="F267" s="13">
        <v>29250617.010000002</v>
      </c>
      <c r="G267" s="13">
        <v>4358916.33</v>
      </c>
      <c r="H267" s="13">
        <v>296044.7</v>
      </c>
      <c r="I267" s="13">
        <v>10196278.42</v>
      </c>
      <c r="J267" s="13">
        <v>15885560.32</v>
      </c>
      <c r="K267" s="358">
        <v>1052285.76</v>
      </c>
      <c r="L267" s="71"/>
      <c r="M267" s="71"/>
      <c r="N267" s="71"/>
      <c r="O267" s="71"/>
      <c r="P267" s="71"/>
      <c r="Q267" s="71"/>
      <c r="R267" s="71"/>
      <c r="S267" s="71"/>
      <c r="T267" s="71"/>
      <c r="U267" s="71"/>
      <c r="V267" s="71"/>
      <c r="W267" s="71"/>
      <c r="X267" s="71"/>
      <c r="Y267" s="71"/>
      <c r="Z267" s="71"/>
      <c r="AA267" s="71"/>
      <c r="AB267" s="71"/>
      <c r="AC267" s="71"/>
      <c r="AD267" s="71"/>
      <c r="AE267" s="71"/>
    </row>
    <row r="268" spans="1:31" x14ac:dyDescent="0.3">
      <c r="D268" s="11" t="s">
        <v>1219</v>
      </c>
      <c r="E268" s="13">
        <v>7318437</v>
      </c>
      <c r="F268" s="13">
        <v>263023184.16</v>
      </c>
      <c r="G268" s="13">
        <v>33460241.309999999</v>
      </c>
      <c r="H268" s="13">
        <v>3519805.67</v>
      </c>
      <c r="I268" s="13">
        <v>150517941.16999999</v>
      </c>
      <c r="J268" s="13">
        <v>181530827.66999999</v>
      </c>
      <c r="K268" s="358">
        <v>13960239.9</v>
      </c>
      <c r="L268" s="71"/>
      <c r="M268" s="71"/>
      <c r="N268" s="71"/>
      <c r="O268" s="71"/>
      <c r="P268" s="71"/>
      <c r="Q268" s="71"/>
      <c r="R268" s="71"/>
      <c r="S268" s="71"/>
      <c r="T268" s="71"/>
      <c r="U268" s="71"/>
      <c r="V268" s="71"/>
      <c r="W268" s="71"/>
      <c r="X268" s="71"/>
      <c r="Y268" s="71"/>
      <c r="Z268" s="71"/>
      <c r="AA268" s="71"/>
      <c r="AB268" s="71"/>
      <c r="AC268" s="71"/>
      <c r="AD268" s="71"/>
      <c r="AE268" s="71"/>
    </row>
    <row r="269" spans="1:31" x14ac:dyDescent="0.3">
      <c r="D269" s="10" t="s">
        <v>12</v>
      </c>
      <c r="E269" s="13">
        <f>SUM(E263:E268)</f>
        <v>9380137.2899999991</v>
      </c>
      <c r="F269" s="13">
        <f t="shared" ref="F269:K269" si="8">SUM(F263:F268)</f>
        <v>381125591.82999998</v>
      </c>
      <c r="G269" s="13">
        <f t="shared" si="8"/>
        <v>47157991.060000002</v>
      </c>
      <c r="H269" s="13">
        <f t="shared" si="8"/>
        <v>4376574.29</v>
      </c>
      <c r="I269" s="13">
        <f t="shared" si="8"/>
        <v>200534166.14999998</v>
      </c>
      <c r="J269" s="13">
        <f t="shared" si="8"/>
        <v>244904679.47999999</v>
      </c>
      <c r="K269" s="13">
        <f t="shared" si="8"/>
        <v>17166284.649999999</v>
      </c>
      <c r="L269" s="71"/>
      <c r="M269" s="71"/>
      <c r="N269" s="71"/>
      <c r="O269" s="71"/>
      <c r="P269" s="71"/>
      <c r="Q269" s="71"/>
      <c r="R269" s="71"/>
      <c r="S269" s="71"/>
      <c r="T269" s="71"/>
      <c r="U269" s="71"/>
      <c r="V269" s="71"/>
      <c r="W269" s="71"/>
      <c r="X269" s="71"/>
      <c r="Y269" s="71"/>
      <c r="Z269" s="71"/>
      <c r="AA269" s="71"/>
      <c r="AB269" s="71"/>
      <c r="AC269" s="71"/>
      <c r="AD269" s="71"/>
      <c r="AE269" s="71"/>
    </row>
    <row r="270" spans="1:31" x14ac:dyDescent="0.3">
      <c r="C270" s="71"/>
      <c r="D270" s="549" t="s">
        <v>1218</v>
      </c>
      <c r="E270" s="550" t="s">
        <v>852</v>
      </c>
      <c r="F270" s="550" t="s">
        <v>825</v>
      </c>
      <c r="G270" s="550" t="s">
        <v>853</v>
      </c>
      <c r="H270" s="550" t="s">
        <v>854</v>
      </c>
      <c r="I270" s="550" t="s">
        <v>826</v>
      </c>
      <c r="J270" s="550" t="s">
        <v>406</v>
      </c>
      <c r="K270" s="550" t="s">
        <v>855</v>
      </c>
      <c r="L270" s="71"/>
      <c r="M270" s="71"/>
      <c r="N270" s="71"/>
      <c r="O270" s="71"/>
      <c r="P270" s="71"/>
      <c r="Q270" s="71"/>
      <c r="R270" s="71"/>
      <c r="S270" s="71"/>
      <c r="T270" s="71"/>
      <c r="U270" s="71"/>
      <c r="V270" s="71"/>
      <c r="W270" s="71"/>
      <c r="X270" s="71"/>
      <c r="Y270" s="71"/>
      <c r="Z270" s="71"/>
      <c r="AA270" s="71"/>
      <c r="AB270" s="71"/>
      <c r="AC270" s="71"/>
      <c r="AD270" s="71"/>
      <c r="AE270" s="71"/>
    </row>
    <row r="271" spans="1:31" x14ac:dyDescent="0.3">
      <c r="C271" s="71"/>
      <c r="D271" s="361" t="s">
        <v>1144</v>
      </c>
      <c r="E271" s="370">
        <f>E263/$E$269</f>
        <v>5.4628166321859885E-2</v>
      </c>
      <c r="F271" s="370">
        <f>F263/$F$269</f>
        <v>4.5697715879884061E-2</v>
      </c>
      <c r="G271" s="370">
        <f>G263/$G$269</f>
        <v>4.3384677633890707E-2</v>
      </c>
      <c r="H271" s="370">
        <f>H263/$H$269</f>
        <v>4.3304316902158649E-2</v>
      </c>
      <c r="I271" s="370">
        <f>I263/$I$269</f>
        <v>5.3277234074957665E-2</v>
      </c>
      <c r="J271" s="370">
        <f>J263/$J$269</f>
        <v>4.3573680227990394E-2</v>
      </c>
      <c r="K271" s="370">
        <f>K263/$K$269</f>
        <v>3.3171236619334521E-2</v>
      </c>
      <c r="L271" s="71"/>
      <c r="M271" s="71"/>
      <c r="N271" s="71"/>
      <c r="O271" s="71"/>
      <c r="P271" s="71"/>
      <c r="Q271" s="71"/>
      <c r="R271" s="71"/>
      <c r="S271" s="71"/>
      <c r="T271" s="71"/>
      <c r="U271" s="71"/>
      <c r="V271" s="71"/>
      <c r="W271" s="71"/>
      <c r="X271" s="71"/>
      <c r="Y271" s="71"/>
      <c r="Z271" s="71"/>
      <c r="AA271" s="71"/>
      <c r="AB271" s="71"/>
      <c r="AC271" s="71"/>
      <c r="AD271" s="71"/>
      <c r="AE271" s="71"/>
    </row>
    <row r="272" spans="1:31" x14ac:dyDescent="0.3">
      <c r="C272" s="71"/>
      <c r="D272" s="361" t="s">
        <v>1145</v>
      </c>
      <c r="E272" s="370">
        <f t="shared" ref="E272:E276" si="9">E264/$E$269</f>
        <v>2.9481117541297737E-2</v>
      </c>
      <c r="F272" s="370">
        <f t="shared" ref="F272:F276" si="10">F264/$F$269</f>
        <v>4.7875327873911987E-2</v>
      </c>
      <c r="G272" s="370">
        <f t="shared" ref="G272:G276" si="11">G264/$G$269</f>
        <v>4.6245719569038821E-2</v>
      </c>
      <c r="H272" s="370">
        <f t="shared" ref="H272:H276" si="12">H264/$H$269</f>
        <v>1.7862751736815601E-2</v>
      </c>
      <c r="I272" s="370">
        <f t="shared" ref="I272:I276" si="13">I264/$I$269</f>
        <v>6.8772665350622106E-3</v>
      </c>
      <c r="J272" s="370">
        <f t="shared" ref="J272:J276" si="14">J264/$J$269</f>
        <v>2.8792176470339121E-2</v>
      </c>
      <c r="K272" s="370">
        <f t="shared" ref="K272:K276" si="15">K264/$K$269</f>
        <v>1.6176348910770275E-2</v>
      </c>
      <c r="L272" s="71"/>
      <c r="M272" s="71"/>
      <c r="N272" s="71"/>
      <c r="O272" s="71"/>
      <c r="P272" s="71"/>
      <c r="Q272" s="71"/>
      <c r="R272" s="71"/>
      <c r="S272" s="71"/>
      <c r="T272" s="71"/>
      <c r="U272" s="71"/>
      <c r="V272" s="71"/>
      <c r="W272" s="71"/>
      <c r="X272" s="71"/>
      <c r="Y272" s="71"/>
      <c r="Z272" s="71"/>
      <c r="AA272" s="71"/>
      <c r="AB272" s="71"/>
      <c r="AC272" s="71"/>
      <c r="AD272" s="71"/>
      <c r="AE272" s="71"/>
    </row>
    <row r="273" spans="1:31" x14ac:dyDescent="0.3">
      <c r="C273" s="71"/>
      <c r="D273" s="361" t="s">
        <v>1172</v>
      </c>
      <c r="E273" s="370">
        <f t="shared" si="9"/>
        <v>3.0094655469589619E-2</v>
      </c>
      <c r="F273" s="370">
        <f t="shared" si="10"/>
        <v>2.9247343235276755E-2</v>
      </c>
      <c r="G273" s="370">
        <f t="shared" si="11"/>
        <v>2.9567459695769321E-2</v>
      </c>
      <c r="H273" s="370">
        <f t="shared" si="12"/>
        <v>3.0104824291695045E-2</v>
      </c>
      <c r="I273" s="370">
        <f t="shared" si="13"/>
        <v>3.2666149244114734E-2</v>
      </c>
      <c r="J273" s="370">
        <f t="shared" si="14"/>
        <v>2.3103927666935736E-2</v>
      </c>
      <c r="K273" s="370">
        <f t="shared" si="15"/>
        <v>2.4594955088316099E-2</v>
      </c>
      <c r="L273" s="71"/>
      <c r="M273" s="71"/>
      <c r="N273" s="71"/>
      <c r="O273" s="71"/>
      <c r="P273" s="71"/>
      <c r="Q273" s="71"/>
      <c r="R273" s="71"/>
      <c r="S273" s="71"/>
      <c r="T273" s="71"/>
      <c r="U273" s="71"/>
      <c r="V273" s="71"/>
      <c r="W273" s="71"/>
      <c r="X273" s="71"/>
      <c r="Y273" s="71"/>
      <c r="Z273" s="71"/>
      <c r="AA273" s="71"/>
      <c r="AB273" s="71"/>
      <c r="AC273" s="71"/>
      <c r="AD273" s="71"/>
      <c r="AE273" s="71"/>
    </row>
    <row r="274" spans="1:31" x14ac:dyDescent="0.3">
      <c r="C274" s="71"/>
      <c r="D274" s="361" t="s">
        <v>1147</v>
      </c>
      <c r="E274" s="370">
        <f t="shared" si="9"/>
        <v>6.4134274520837004E-2</v>
      </c>
      <c r="F274" s="370">
        <f t="shared" si="10"/>
        <v>0.1103095643043373</v>
      </c>
      <c r="G274" s="370">
        <f t="shared" si="11"/>
        <v>7.8835036574605097E-2</v>
      </c>
      <c r="H274" s="370">
        <f t="shared" si="12"/>
        <v>3.6847472318355189E-2</v>
      </c>
      <c r="I274" s="370">
        <f t="shared" si="13"/>
        <v>0.10574873771952503</v>
      </c>
      <c r="J274" s="370">
        <f t="shared" si="14"/>
        <v>9.8435418225517046E-2</v>
      </c>
      <c r="K274" s="370">
        <f t="shared" si="15"/>
        <v>5.1521940130475473E-2</v>
      </c>
      <c r="L274" s="71"/>
      <c r="M274" s="71"/>
      <c r="N274" s="71"/>
      <c r="O274" s="71"/>
      <c r="P274" s="71"/>
      <c r="Q274" s="71"/>
      <c r="R274" s="71"/>
      <c r="S274" s="71"/>
      <c r="T274" s="71"/>
      <c r="U274" s="71"/>
      <c r="V274" s="71"/>
      <c r="W274" s="71"/>
      <c r="X274" s="71"/>
      <c r="Y274" s="71"/>
      <c r="Z274" s="71"/>
      <c r="AA274" s="71"/>
      <c r="AB274" s="71"/>
      <c r="AC274" s="71"/>
      <c r="AD274" s="71"/>
      <c r="AE274" s="71"/>
    </row>
    <row r="275" spans="1:31" x14ac:dyDescent="0.3">
      <c r="C275" s="71"/>
      <c r="D275" s="361" t="s">
        <v>1148</v>
      </c>
      <c r="E275" s="370">
        <f t="shared" si="9"/>
        <v>4.145604141791831E-2</v>
      </c>
      <c r="F275" s="370">
        <f t="shared" si="10"/>
        <v>7.6747973993431431E-2</v>
      </c>
      <c r="G275" s="370">
        <f t="shared" si="11"/>
        <v>9.2432188734546991E-2</v>
      </c>
      <c r="H275" s="370">
        <f t="shared" si="12"/>
        <v>6.764301949047917E-2</v>
      </c>
      <c r="I275" s="370">
        <f t="shared" si="13"/>
        <v>5.0845592129039809E-2</v>
      </c>
      <c r="J275" s="370">
        <f t="shared" si="14"/>
        <v>6.4864258019607532E-2</v>
      </c>
      <c r="K275" s="370">
        <f t="shared" si="15"/>
        <v>6.129956373524309E-2</v>
      </c>
      <c r="L275" s="71"/>
      <c r="M275" s="71"/>
      <c r="N275" s="71"/>
      <c r="O275" s="71"/>
      <c r="P275" s="71"/>
      <c r="Q275" s="71"/>
      <c r="R275" s="71"/>
      <c r="S275" s="71"/>
      <c r="T275" s="71"/>
      <c r="U275" s="71"/>
      <c r="V275" s="71"/>
      <c r="W275" s="71"/>
      <c r="X275" s="71"/>
      <c r="Y275" s="71"/>
      <c r="Z275" s="71"/>
      <c r="AA275" s="71"/>
      <c r="AB275" s="71"/>
      <c r="AC275" s="71"/>
      <c r="AD275" s="71"/>
      <c r="AE275" s="71"/>
    </row>
    <row r="276" spans="1:31" x14ac:dyDescent="0.3">
      <c r="C276" s="71"/>
      <c r="D276" s="361" t="s">
        <v>1219</v>
      </c>
      <c r="E276" s="370">
        <f t="shared" si="9"/>
        <v>0.78020574472849757</v>
      </c>
      <c r="F276" s="370">
        <f t="shared" si="10"/>
        <v>0.69012207471315845</v>
      </c>
      <c r="G276" s="370">
        <f t="shared" si="11"/>
        <v>0.70953491779214894</v>
      </c>
      <c r="H276" s="370">
        <f t="shared" si="12"/>
        <v>0.80423761526049631</v>
      </c>
      <c r="I276" s="370">
        <f t="shared" si="13"/>
        <v>0.75058502029730056</v>
      </c>
      <c r="J276" s="370">
        <f t="shared" si="14"/>
        <v>0.74123053938961014</v>
      </c>
      <c r="K276" s="370">
        <f t="shared" si="15"/>
        <v>0.8132359555158607</v>
      </c>
      <c r="L276" s="71"/>
      <c r="M276" s="71"/>
      <c r="N276" s="71"/>
      <c r="O276" s="71"/>
      <c r="P276" s="71"/>
      <c r="Q276" s="71"/>
      <c r="R276" s="71"/>
      <c r="S276" s="71"/>
      <c r="T276" s="71"/>
      <c r="U276" s="71"/>
      <c r="V276" s="71"/>
      <c r="W276" s="71"/>
      <c r="X276" s="71"/>
      <c r="Y276" s="71"/>
      <c r="Z276" s="71"/>
      <c r="AA276" s="71"/>
      <c r="AB276" s="71"/>
      <c r="AC276" s="71"/>
      <c r="AD276" s="71"/>
      <c r="AE276" s="71"/>
    </row>
    <row r="277" spans="1:31" x14ac:dyDescent="0.3">
      <c r="C277" s="71"/>
      <c r="D277" s="357" t="s">
        <v>2013</v>
      </c>
      <c r="E277" s="779">
        <f>E269/G250</f>
        <v>1.0368855057217583E-2</v>
      </c>
      <c r="F277" s="779">
        <f>F269/$G$250</f>
        <v>0.42129831345800484</v>
      </c>
      <c r="G277" s="779">
        <f t="shared" ref="G277:K277" si="16">G269/$G$250</f>
        <v>5.2128701209095268E-2</v>
      </c>
      <c r="H277" s="779">
        <f t="shared" si="16"/>
        <v>4.8378891541954131E-3</v>
      </c>
      <c r="I277" s="779">
        <f t="shared" si="16"/>
        <v>0.22167156391687934</v>
      </c>
      <c r="J277" s="779">
        <f t="shared" si="16"/>
        <v>0.27071897199944384</v>
      </c>
      <c r="K277" s="779">
        <f t="shared" si="16"/>
        <v>1.8975704928812301E-2</v>
      </c>
      <c r="L277" s="71"/>
      <c r="M277" s="71"/>
      <c r="N277" s="71"/>
      <c r="O277" s="71"/>
      <c r="P277" s="71"/>
      <c r="Q277" s="71"/>
      <c r="R277" s="71"/>
      <c r="S277" s="71"/>
      <c r="T277" s="71"/>
      <c r="U277" s="71"/>
      <c r="V277" s="71"/>
      <c r="W277" s="71"/>
      <c r="X277" s="71"/>
      <c r="Y277" s="71"/>
      <c r="Z277" s="71"/>
      <c r="AA277" s="71"/>
      <c r="AB277" s="71"/>
      <c r="AC277" s="71"/>
      <c r="AD277" s="71"/>
      <c r="AE277" s="71"/>
    </row>
    <row r="278" spans="1:31" x14ac:dyDescent="0.3">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c r="AA278" s="71"/>
      <c r="AB278" s="71"/>
      <c r="AC278" s="71"/>
      <c r="AD278" s="71"/>
      <c r="AE278" s="71"/>
    </row>
    <row r="279" spans="1:31" x14ac:dyDescent="0.3">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c r="AA279" s="71"/>
      <c r="AB279" s="71"/>
      <c r="AC279" s="71"/>
      <c r="AD279" s="71"/>
      <c r="AE279" s="71"/>
    </row>
    <row r="280" spans="1:31" x14ac:dyDescent="0.3">
      <c r="A280" s="133" t="s">
        <v>2075</v>
      </c>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c r="AA280" s="71"/>
      <c r="AB280" s="71"/>
      <c r="AC280" s="71"/>
      <c r="AD280" s="71"/>
      <c r="AE280" s="71"/>
    </row>
    <row r="281" spans="1:31" x14ac:dyDescent="0.3">
      <c r="A281" s="133"/>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c r="AA281" s="71"/>
      <c r="AB281" s="71"/>
      <c r="AC281" s="71"/>
      <c r="AD281" s="71"/>
      <c r="AE281" s="71"/>
    </row>
    <row r="282" spans="1:31" x14ac:dyDescent="0.3">
      <c r="A282" s="5"/>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c r="AA282" s="71"/>
      <c r="AB282" s="71"/>
      <c r="AC282" s="71"/>
      <c r="AD282" s="71"/>
      <c r="AE282" s="71"/>
    </row>
    <row r="283" spans="1:31" ht="14.5" thickBot="1" x14ac:dyDescent="0.35">
      <c r="A283" s="388" t="s">
        <v>1271</v>
      </c>
      <c r="B283" s="301"/>
      <c r="C283" s="301"/>
      <c r="D283" s="301"/>
      <c r="E283" s="301"/>
      <c r="F283" s="301"/>
      <c r="G283" s="301"/>
      <c r="H283" s="301"/>
      <c r="I283" s="301"/>
      <c r="J283" s="71"/>
      <c r="K283" s="71"/>
      <c r="L283" s="71"/>
      <c r="M283" s="71"/>
      <c r="N283" s="71"/>
      <c r="O283" s="71"/>
      <c r="P283" s="71"/>
      <c r="Q283" s="71"/>
      <c r="R283" s="71"/>
      <c r="S283" s="71"/>
      <c r="T283" s="71"/>
      <c r="U283" s="71"/>
      <c r="V283" s="71"/>
      <c r="W283" s="71"/>
      <c r="X283" s="71"/>
      <c r="Y283" s="71"/>
      <c r="Z283" s="71"/>
      <c r="AA283" s="71"/>
      <c r="AB283" s="71"/>
      <c r="AC283" s="71"/>
      <c r="AD283" s="71"/>
      <c r="AE283" s="71"/>
    </row>
    <row r="284" spans="1:31" ht="14.5" thickBot="1" x14ac:dyDescent="0.35">
      <c r="A284" s="864" t="s">
        <v>2002</v>
      </c>
      <c r="B284" s="492"/>
      <c r="C284" s="865" t="s">
        <v>1123</v>
      </c>
      <c r="D284" s="865"/>
      <c r="E284" s="865"/>
      <c r="F284" s="865"/>
      <c r="G284" s="865"/>
      <c r="H284" s="865"/>
      <c r="I284" s="865"/>
      <c r="J284" s="71"/>
      <c r="K284" s="71"/>
      <c r="L284" s="71"/>
      <c r="M284" s="71"/>
      <c r="N284" s="71"/>
      <c r="O284" s="71"/>
      <c r="P284" s="71"/>
      <c r="Q284" s="71"/>
      <c r="R284" s="71"/>
      <c r="S284" s="71"/>
      <c r="T284" s="71"/>
      <c r="U284" s="71"/>
      <c r="V284" s="71"/>
      <c r="W284" s="71"/>
      <c r="X284" s="71"/>
      <c r="Y284" s="71"/>
      <c r="Z284" s="71"/>
      <c r="AA284" s="71"/>
      <c r="AB284" s="71"/>
      <c r="AC284" s="71"/>
      <c r="AD284" s="71"/>
      <c r="AE284" s="71"/>
    </row>
    <row r="285" spans="1:31" ht="23.5" thickBot="1" x14ac:dyDescent="0.35">
      <c r="A285" s="864"/>
      <c r="B285" s="385" t="s">
        <v>132</v>
      </c>
      <c r="C285" s="489" t="s">
        <v>2014</v>
      </c>
      <c r="D285" s="489" t="s">
        <v>405</v>
      </c>
      <c r="E285" s="489" t="s">
        <v>1242</v>
      </c>
      <c r="F285" s="489" t="s">
        <v>854</v>
      </c>
      <c r="G285" s="489" t="s">
        <v>826</v>
      </c>
      <c r="H285" s="490" t="s">
        <v>406</v>
      </c>
      <c r="I285" s="491" t="s">
        <v>855</v>
      </c>
      <c r="J285" s="71"/>
      <c r="K285" s="71"/>
      <c r="L285" s="71"/>
      <c r="M285" s="71"/>
      <c r="N285" s="71"/>
      <c r="O285" s="71"/>
      <c r="P285" s="71"/>
      <c r="Q285" s="71"/>
      <c r="R285" s="71"/>
      <c r="S285" s="71"/>
      <c r="T285" s="71"/>
      <c r="U285" s="71"/>
      <c r="V285" s="71"/>
      <c r="W285" s="71"/>
      <c r="X285" s="71"/>
      <c r="Y285" s="71"/>
      <c r="Z285" s="71"/>
      <c r="AA285" s="71"/>
      <c r="AB285" s="71"/>
      <c r="AC285" s="71"/>
      <c r="AD285" s="71"/>
      <c r="AE285" s="71"/>
    </row>
    <row r="286" spans="1:31" ht="14.5" thickBot="1" x14ac:dyDescent="0.35">
      <c r="A286" s="780" t="s">
        <v>1243</v>
      </c>
      <c r="B286" s="415">
        <v>26027425</v>
      </c>
      <c r="C286" s="415">
        <v>677570</v>
      </c>
      <c r="D286" s="415" t="s">
        <v>2015</v>
      </c>
      <c r="E286" s="415">
        <v>668658</v>
      </c>
      <c r="F286" s="415">
        <v>6229</v>
      </c>
      <c r="G286" s="415" t="s">
        <v>2016</v>
      </c>
      <c r="H286" s="415" t="s">
        <v>2017</v>
      </c>
      <c r="I286" s="415">
        <v>10391</v>
      </c>
      <c r="J286" s="71"/>
      <c r="K286" s="71"/>
      <c r="L286" s="71"/>
      <c r="M286" s="71"/>
      <c r="N286" s="71"/>
      <c r="O286" s="71"/>
      <c r="P286" s="71"/>
      <c r="Q286" s="71"/>
      <c r="R286" s="71"/>
      <c r="S286" s="71"/>
      <c r="T286" s="71"/>
      <c r="U286" s="71"/>
      <c r="V286" s="71"/>
      <c r="W286" s="71"/>
      <c r="X286" s="71"/>
      <c r="Y286" s="71"/>
      <c r="Z286" s="71"/>
      <c r="AA286" s="71"/>
      <c r="AB286" s="71"/>
      <c r="AC286" s="71"/>
      <c r="AD286" s="71"/>
      <c r="AE286" s="71"/>
    </row>
    <row r="287" spans="1:31" ht="14.5" thickBot="1" x14ac:dyDescent="0.35">
      <c r="A287" s="488" t="s">
        <v>1244</v>
      </c>
      <c r="B287" s="422" t="s">
        <v>2018</v>
      </c>
      <c r="C287" s="422">
        <v>476833</v>
      </c>
      <c r="D287" s="422" t="s">
        <v>2019</v>
      </c>
      <c r="E287" s="422">
        <v>346271</v>
      </c>
      <c r="F287" s="422">
        <v>791</v>
      </c>
      <c r="G287" s="422" t="s">
        <v>2020</v>
      </c>
      <c r="H287" s="422" t="s">
        <v>2021</v>
      </c>
      <c r="I287" s="422">
        <v>722</v>
      </c>
      <c r="J287" s="71"/>
      <c r="K287" s="71"/>
      <c r="L287" s="71"/>
      <c r="M287" s="71"/>
      <c r="N287" s="71"/>
      <c r="O287" s="71"/>
      <c r="P287" s="71"/>
      <c r="Q287" s="71"/>
      <c r="R287" s="71"/>
      <c r="S287" s="71"/>
      <c r="T287" s="71"/>
      <c r="U287" s="71"/>
      <c r="V287" s="71"/>
      <c r="W287" s="71"/>
      <c r="X287" s="71"/>
      <c r="Y287" s="71"/>
      <c r="Z287" s="71"/>
      <c r="AA287" s="71"/>
      <c r="AB287" s="71"/>
      <c r="AC287" s="71"/>
      <c r="AD287" s="71"/>
      <c r="AE287" s="71"/>
    </row>
    <row r="288" spans="1:31" ht="14.5" thickBot="1" x14ac:dyDescent="0.35">
      <c r="A288" s="488" t="s">
        <v>1245</v>
      </c>
      <c r="B288" s="422" t="s">
        <v>2022</v>
      </c>
      <c r="C288" s="422">
        <v>200737</v>
      </c>
      <c r="D288" s="422">
        <v>865272</v>
      </c>
      <c r="E288" s="422">
        <v>322387</v>
      </c>
      <c r="F288" s="422">
        <v>5438</v>
      </c>
      <c r="G288" s="422" t="s">
        <v>2023</v>
      </c>
      <c r="H288" s="422" t="s">
        <v>2024</v>
      </c>
      <c r="I288" s="422">
        <v>9669</v>
      </c>
      <c r="J288" s="71"/>
      <c r="K288" s="71"/>
      <c r="L288" s="71"/>
      <c r="M288" s="71"/>
      <c r="N288" s="71"/>
      <c r="O288" s="71"/>
      <c r="P288" s="71"/>
      <c r="Q288" s="71"/>
      <c r="R288" s="71"/>
      <c r="S288" s="71"/>
      <c r="T288" s="71"/>
      <c r="U288" s="71"/>
      <c r="V288" s="71"/>
      <c r="W288" s="71"/>
      <c r="X288" s="71"/>
      <c r="Y288" s="71"/>
      <c r="Z288" s="71"/>
      <c r="AA288" s="71"/>
      <c r="AB288" s="71"/>
      <c r="AC288" s="71"/>
      <c r="AD288" s="71"/>
      <c r="AE288" s="71"/>
    </row>
    <row r="289" spans="1:31" ht="14.5" thickBot="1" x14ac:dyDescent="0.35">
      <c r="A289" s="780" t="s">
        <v>1246</v>
      </c>
      <c r="B289" s="415">
        <v>8920</v>
      </c>
      <c r="C289" s="415">
        <v>109</v>
      </c>
      <c r="D289" s="415">
        <v>5150</v>
      </c>
      <c r="E289" s="415">
        <v>149</v>
      </c>
      <c r="F289" s="415">
        <v>120</v>
      </c>
      <c r="G289" s="415">
        <v>2310</v>
      </c>
      <c r="H289" s="415">
        <v>1047</v>
      </c>
      <c r="I289" s="415">
        <v>35</v>
      </c>
      <c r="J289" s="71"/>
      <c r="K289" s="71"/>
      <c r="L289" s="71"/>
      <c r="M289" s="71"/>
      <c r="N289" s="71"/>
      <c r="O289" s="71"/>
      <c r="P289" s="71"/>
      <c r="Q289" s="71"/>
      <c r="R289" s="71"/>
      <c r="S289" s="71"/>
      <c r="T289" s="71"/>
      <c r="U289" s="71"/>
      <c r="V289" s="71"/>
      <c r="W289" s="71"/>
      <c r="X289" s="71"/>
      <c r="Y289" s="71"/>
      <c r="Z289" s="71"/>
      <c r="AA289" s="71"/>
      <c r="AB289" s="71"/>
      <c r="AC289" s="71"/>
      <c r="AD289" s="71"/>
      <c r="AE289" s="71"/>
    </row>
    <row r="290" spans="1:31" x14ac:dyDescent="0.3">
      <c r="A290" s="133" t="s">
        <v>2075</v>
      </c>
      <c r="B290" s="504"/>
      <c r="C290" s="504"/>
      <c r="D290" s="504"/>
      <c r="E290" s="504"/>
      <c r="F290" s="504"/>
      <c r="G290" s="504"/>
      <c r="H290" s="504"/>
      <c r="I290" s="504"/>
      <c r="J290" s="71"/>
      <c r="K290" s="71"/>
      <c r="L290" s="71"/>
      <c r="M290" s="71"/>
      <c r="N290" s="71"/>
      <c r="O290" s="71"/>
      <c r="P290" s="71"/>
      <c r="Q290" s="71"/>
      <c r="R290" s="71"/>
      <c r="S290" s="71"/>
      <c r="T290" s="71"/>
      <c r="U290" s="71"/>
      <c r="V290" s="71"/>
      <c r="W290" s="71"/>
      <c r="X290" s="71"/>
      <c r="Y290" s="71"/>
      <c r="Z290" s="71"/>
      <c r="AA290" s="71"/>
      <c r="AB290" s="71"/>
      <c r="AC290" s="71"/>
      <c r="AD290" s="71"/>
      <c r="AE290" s="71"/>
    </row>
    <row r="291" spans="1:31" x14ac:dyDescent="0.3">
      <c r="A291" s="505"/>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c r="AA291" s="71"/>
      <c r="AB291" s="71"/>
      <c r="AC291" s="71"/>
      <c r="AD291" s="71"/>
      <c r="AE291" s="71"/>
    </row>
    <row r="292" spans="1:31" x14ac:dyDescent="0.3">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c r="AA292" s="71"/>
      <c r="AB292" s="71"/>
      <c r="AC292" s="71"/>
      <c r="AD292" s="71"/>
      <c r="AE292" s="71"/>
    </row>
    <row r="293" spans="1:31" x14ac:dyDescent="0.3">
      <c r="A293" s="9" t="s">
        <v>2200</v>
      </c>
      <c r="C293" s="3" t="s">
        <v>822</v>
      </c>
    </row>
    <row r="294" spans="1:31" ht="28" x14ac:dyDescent="0.3">
      <c r="C294" s="80" t="s">
        <v>75</v>
      </c>
      <c r="D294" s="80" t="s">
        <v>821</v>
      </c>
      <c r="E294" s="80" t="s">
        <v>814</v>
      </c>
    </row>
    <row r="295" spans="1:31" x14ac:dyDescent="0.3">
      <c r="C295" s="30">
        <v>2016</v>
      </c>
      <c r="D295" s="51">
        <v>13155</v>
      </c>
      <c r="E295" s="51">
        <v>3594</v>
      </c>
    </row>
    <row r="296" spans="1:31" x14ac:dyDescent="0.3">
      <c r="C296" s="30">
        <v>2017</v>
      </c>
      <c r="D296" s="51">
        <v>13163</v>
      </c>
      <c r="E296" s="51">
        <v>3894</v>
      </c>
    </row>
    <row r="297" spans="1:31" x14ac:dyDescent="0.3">
      <c r="C297" s="30">
        <v>2018</v>
      </c>
      <c r="D297" s="51">
        <v>13187</v>
      </c>
      <c r="E297" s="51">
        <v>2807</v>
      </c>
    </row>
    <row r="298" spans="1:31" x14ac:dyDescent="0.3">
      <c r="C298" s="30">
        <v>2019</v>
      </c>
      <c r="D298" s="51">
        <v>13325</v>
      </c>
      <c r="E298" s="51">
        <v>2799</v>
      </c>
    </row>
    <row r="299" spans="1:31" x14ac:dyDescent="0.3">
      <c r="C299" s="30">
        <v>2020</v>
      </c>
      <c r="D299" s="51">
        <v>13034</v>
      </c>
      <c r="E299" s="51">
        <v>2134</v>
      </c>
    </row>
    <row r="300" spans="1:31" x14ac:dyDescent="0.3">
      <c r="C300" s="30">
        <v>2021</v>
      </c>
      <c r="D300" s="51">
        <v>12391</v>
      </c>
      <c r="E300" s="51">
        <v>2287</v>
      </c>
    </row>
    <row r="301" spans="1:31" x14ac:dyDescent="0.3">
      <c r="C301" s="30">
        <v>2022</v>
      </c>
      <c r="D301" s="51">
        <v>10560</v>
      </c>
      <c r="E301" s="51">
        <v>2279</v>
      </c>
    </row>
    <row r="302" spans="1:31" x14ac:dyDescent="0.3">
      <c r="C302" s="30">
        <v>2023</v>
      </c>
      <c r="D302" s="51">
        <v>11272</v>
      </c>
      <c r="E302" s="51">
        <v>2443</v>
      </c>
    </row>
    <row r="303" spans="1:31" x14ac:dyDescent="0.3">
      <c r="C303" s="30">
        <v>2024</v>
      </c>
      <c r="D303" s="51">
        <v>11580</v>
      </c>
      <c r="E303" s="51">
        <v>2601</v>
      </c>
    </row>
    <row r="304" spans="1:31" x14ac:dyDescent="0.3">
      <c r="C304" s="30">
        <v>2025</v>
      </c>
      <c r="D304" s="51">
        <v>11395</v>
      </c>
      <c r="E304" s="51">
        <v>2703</v>
      </c>
    </row>
    <row r="306" spans="1:31" x14ac:dyDescent="0.3">
      <c r="D306" s="12"/>
      <c r="E306" s="12"/>
    </row>
    <row r="307" spans="1:31" x14ac:dyDescent="0.3">
      <c r="A307" s="5" t="s">
        <v>2076</v>
      </c>
    </row>
    <row r="308" spans="1:31" x14ac:dyDescent="0.3">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c r="AA308" s="71"/>
      <c r="AB308" s="71"/>
      <c r="AC308" s="71"/>
      <c r="AD308" s="71"/>
      <c r="AE308" s="71"/>
    </row>
    <row r="309" spans="1:31" x14ac:dyDescent="0.3">
      <c r="A309" s="9" t="s">
        <v>2201</v>
      </c>
      <c r="C309" s="1083"/>
      <c r="D309" s="1084"/>
      <c r="E309" s="21"/>
      <c r="F309" s="71"/>
      <c r="G309" s="71"/>
      <c r="H309" s="71"/>
      <c r="I309" s="71"/>
      <c r="J309" s="71"/>
      <c r="K309" s="71"/>
      <c r="L309" s="71"/>
      <c r="M309" s="71"/>
      <c r="N309" s="71"/>
      <c r="O309" s="71"/>
      <c r="P309" s="71"/>
      <c r="Q309" s="71"/>
      <c r="R309" s="71"/>
      <c r="S309" s="71"/>
      <c r="T309" s="71"/>
      <c r="U309" s="71"/>
      <c r="V309" s="71"/>
      <c r="W309" s="71"/>
      <c r="X309" s="71"/>
      <c r="Y309" s="71"/>
      <c r="Z309" s="71"/>
      <c r="AA309" s="71"/>
      <c r="AB309" s="71"/>
      <c r="AC309" s="71"/>
      <c r="AD309" s="71"/>
      <c r="AE309" s="71"/>
    </row>
    <row r="310" spans="1:31" x14ac:dyDescent="0.3">
      <c r="C310" s="113" t="s">
        <v>824</v>
      </c>
      <c r="D310" s="20" t="s">
        <v>823</v>
      </c>
      <c r="E310" s="21"/>
      <c r="F310" s="71"/>
      <c r="G310" s="71"/>
      <c r="H310" s="71"/>
      <c r="I310" s="71"/>
      <c r="J310" s="71"/>
      <c r="K310" s="71"/>
      <c r="L310" s="71"/>
      <c r="M310" s="71"/>
      <c r="N310" s="71"/>
      <c r="O310" s="71"/>
      <c r="P310" s="71"/>
      <c r="Q310" s="71"/>
      <c r="R310" s="71"/>
      <c r="S310" s="71"/>
      <c r="T310" s="71"/>
      <c r="U310" s="71"/>
      <c r="V310" s="71"/>
      <c r="W310" s="71"/>
      <c r="X310" s="71"/>
      <c r="Y310" s="71"/>
      <c r="Z310" s="71"/>
      <c r="AA310" s="71"/>
      <c r="AB310" s="71"/>
      <c r="AC310" s="71"/>
      <c r="AD310" s="71"/>
      <c r="AE310" s="71"/>
    </row>
    <row r="311" spans="1:31" x14ac:dyDescent="0.3">
      <c r="C311" s="78" t="s">
        <v>2011</v>
      </c>
      <c r="D311" s="88">
        <v>0</v>
      </c>
      <c r="E311" s="21"/>
      <c r="F311" s="71"/>
      <c r="G311" s="71"/>
      <c r="H311" s="71"/>
      <c r="I311" s="71"/>
      <c r="J311" s="71"/>
      <c r="K311" s="71"/>
      <c r="L311" s="71"/>
      <c r="M311" s="71"/>
      <c r="N311" s="71"/>
      <c r="O311" s="71"/>
      <c r="P311" s="71"/>
      <c r="Q311" s="71"/>
      <c r="R311" s="71"/>
      <c r="S311" s="71"/>
      <c r="T311" s="71"/>
      <c r="U311" s="71"/>
      <c r="V311" s="71"/>
      <c r="W311" s="71"/>
      <c r="X311" s="71"/>
      <c r="Y311" s="71"/>
      <c r="Z311" s="71"/>
      <c r="AA311" s="71"/>
      <c r="AB311" s="71"/>
      <c r="AC311" s="71"/>
      <c r="AD311" s="71"/>
      <c r="AE311" s="71"/>
    </row>
    <row r="312" spans="1:31" x14ac:dyDescent="0.3">
      <c r="C312" s="65" t="s">
        <v>2006</v>
      </c>
      <c r="D312" s="88">
        <v>1016</v>
      </c>
      <c r="E312" s="21"/>
      <c r="F312" s="71"/>
      <c r="G312" s="71"/>
      <c r="H312" s="71"/>
      <c r="I312" s="71"/>
      <c r="J312" s="71"/>
      <c r="K312" s="71"/>
      <c r="L312" s="71"/>
      <c r="M312" s="71"/>
      <c r="N312" s="71"/>
      <c r="O312" s="71"/>
      <c r="P312" s="71"/>
      <c r="Q312" s="71"/>
      <c r="R312" s="71"/>
      <c r="S312" s="71"/>
      <c r="T312" s="71"/>
      <c r="U312" s="71"/>
      <c r="V312" s="71"/>
      <c r="W312" s="71"/>
      <c r="X312" s="71"/>
      <c r="Y312" s="71"/>
      <c r="Z312" s="71"/>
      <c r="AA312" s="71"/>
      <c r="AB312" s="71"/>
      <c r="AC312" s="71"/>
      <c r="AD312" s="71"/>
      <c r="AE312" s="71"/>
    </row>
    <row r="313" spans="1:31" ht="28" x14ac:dyDescent="0.3">
      <c r="C313" s="65" t="s">
        <v>2025</v>
      </c>
      <c r="D313" s="88">
        <v>1690</v>
      </c>
      <c r="E313" s="21"/>
      <c r="F313" s="71"/>
      <c r="G313" s="71"/>
      <c r="H313" s="71"/>
      <c r="I313" s="71"/>
      <c r="J313" s="71"/>
      <c r="K313" s="71"/>
      <c r="L313" s="71"/>
      <c r="M313" s="71"/>
      <c r="N313" s="71"/>
      <c r="O313" s="71"/>
      <c r="P313" s="71"/>
      <c r="Q313" s="71"/>
      <c r="R313" s="71"/>
      <c r="S313" s="71"/>
      <c r="T313" s="71"/>
      <c r="U313" s="71"/>
      <c r="V313" s="71"/>
      <c r="W313" s="71"/>
      <c r="X313" s="71"/>
      <c r="Y313" s="71"/>
      <c r="Z313" s="71"/>
      <c r="AA313" s="71"/>
      <c r="AB313" s="71"/>
      <c r="AC313" s="71"/>
      <c r="AD313" s="71"/>
      <c r="AE313" s="71"/>
    </row>
    <row r="314" spans="1:31" ht="28" x14ac:dyDescent="0.3">
      <c r="C314" s="65" t="s">
        <v>2026</v>
      </c>
      <c r="D314" s="88">
        <v>4413</v>
      </c>
      <c r="E314" s="21"/>
      <c r="F314" s="71"/>
      <c r="G314" s="71"/>
      <c r="H314" s="71"/>
      <c r="I314" s="71"/>
      <c r="J314" s="71"/>
      <c r="K314" s="71"/>
      <c r="L314" s="71"/>
      <c r="M314" s="71"/>
      <c r="N314" s="71"/>
      <c r="O314" s="71"/>
      <c r="P314" s="71"/>
      <c r="Q314" s="71"/>
      <c r="R314" s="71"/>
      <c r="S314" s="71"/>
      <c r="T314" s="71"/>
      <c r="U314" s="71"/>
      <c r="V314" s="71"/>
      <c r="W314" s="71"/>
      <c r="X314" s="71"/>
      <c r="Y314" s="71"/>
      <c r="Z314" s="71"/>
      <c r="AA314" s="71"/>
      <c r="AB314" s="71"/>
      <c r="AC314" s="71"/>
      <c r="AD314" s="71"/>
      <c r="AE314" s="71"/>
    </row>
    <row r="315" spans="1:31" x14ac:dyDescent="0.3">
      <c r="C315" s="65" t="s">
        <v>2009</v>
      </c>
      <c r="D315" s="88">
        <v>3061</v>
      </c>
      <c r="E315" s="21"/>
      <c r="F315" s="71"/>
      <c r="G315" s="71"/>
      <c r="H315" s="71"/>
      <c r="I315" s="71"/>
      <c r="J315" s="71"/>
      <c r="K315" s="71"/>
      <c r="L315" s="71"/>
      <c r="M315" s="71"/>
      <c r="N315" s="71"/>
      <c r="O315" s="71"/>
      <c r="P315" s="71"/>
      <c r="Q315" s="71"/>
      <c r="R315" s="71"/>
      <c r="S315" s="71"/>
      <c r="T315" s="71"/>
      <c r="U315" s="71"/>
      <c r="V315" s="71"/>
      <c r="W315" s="71"/>
      <c r="X315" s="71"/>
      <c r="Y315" s="71"/>
      <c r="Z315" s="71"/>
      <c r="AA315" s="71"/>
      <c r="AB315" s="71"/>
      <c r="AC315" s="71"/>
      <c r="AD315" s="71"/>
      <c r="AE315" s="71"/>
    </row>
    <row r="316" spans="1:31" x14ac:dyDescent="0.3">
      <c r="C316" s="65" t="s">
        <v>2010</v>
      </c>
      <c r="D316" s="88">
        <v>3649</v>
      </c>
      <c r="E316" s="21"/>
      <c r="F316" s="71"/>
      <c r="G316" s="71"/>
      <c r="H316" s="71"/>
      <c r="I316" s="71"/>
      <c r="J316" s="71"/>
      <c r="K316" s="71"/>
      <c r="L316" s="71"/>
      <c r="M316" s="71"/>
      <c r="N316" s="71"/>
      <c r="O316" s="71"/>
      <c r="P316" s="71"/>
      <c r="Q316" s="71"/>
      <c r="R316" s="71"/>
      <c r="S316" s="71"/>
      <c r="T316" s="71"/>
      <c r="U316" s="71"/>
      <c r="V316" s="71"/>
      <c r="W316" s="71"/>
      <c r="X316" s="71"/>
      <c r="Y316" s="71"/>
      <c r="Z316" s="71"/>
      <c r="AA316" s="71"/>
      <c r="AB316" s="71"/>
      <c r="AC316" s="71"/>
      <c r="AD316" s="71"/>
      <c r="AE316" s="71"/>
    </row>
    <row r="317" spans="1:31" x14ac:dyDescent="0.3">
      <c r="C317" s="77"/>
      <c r="D317" s="21"/>
      <c r="E317" s="21"/>
      <c r="F317" s="71"/>
      <c r="G317" s="71"/>
      <c r="H317" s="71"/>
      <c r="I317" s="71"/>
      <c r="J317" s="71"/>
      <c r="K317" s="71"/>
      <c r="L317" s="71"/>
      <c r="M317" s="71"/>
      <c r="N317" s="71"/>
      <c r="O317" s="71"/>
      <c r="P317" s="71"/>
      <c r="Q317" s="71"/>
      <c r="R317" s="71"/>
      <c r="S317" s="71"/>
      <c r="T317" s="71"/>
      <c r="U317" s="71"/>
      <c r="V317" s="71"/>
      <c r="W317" s="71"/>
      <c r="X317" s="71"/>
      <c r="Y317" s="71"/>
      <c r="Z317" s="71"/>
      <c r="AA317" s="71"/>
      <c r="AB317" s="71"/>
      <c r="AC317" s="71"/>
      <c r="AD317" s="71"/>
      <c r="AE317" s="71"/>
    </row>
    <row r="318" spans="1:31" x14ac:dyDescent="0.3">
      <c r="C318" s="77"/>
      <c r="D318" s="21"/>
      <c r="E318" s="21"/>
      <c r="F318" s="71"/>
      <c r="G318" s="71"/>
      <c r="H318" s="71"/>
      <c r="I318" s="71"/>
      <c r="J318" s="71"/>
      <c r="K318" s="71"/>
      <c r="L318" s="71"/>
      <c r="M318" s="71"/>
      <c r="N318" s="71"/>
      <c r="O318" s="71"/>
      <c r="P318" s="71"/>
      <c r="Q318" s="71"/>
      <c r="R318" s="71"/>
      <c r="S318" s="71"/>
      <c r="T318" s="71"/>
      <c r="U318" s="71"/>
      <c r="V318" s="71"/>
      <c r="W318" s="71"/>
      <c r="X318" s="71"/>
      <c r="Y318" s="71"/>
      <c r="Z318" s="71"/>
      <c r="AA318" s="71"/>
      <c r="AB318" s="71"/>
      <c r="AC318" s="71"/>
      <c r="AD318" s="71"/>
      <c r="AE318" s="71"/>
    </row>
    <row r="319" spans="1:31" x14ac:dyDescent="0.3">
      <c r="C319" s="77"/>
      <c r="D319" s="21"/>
      <c r="E319" s="21"/>
      <c r="F319" s="71"/>
      <c r="G319" s="71"/>
      <c r="H319" s="71"/>
      <c r="I319" s="71"/>
      <c r="J319" s="71"/>
      <c r="K319" s="71"/>
      <c r="L319" s="71"/>
      <c r="M319" s="71"/>
      <c r="N319" s="71"/>
      <c r="O319" s="71"/>
      <c r="P319" s="71"/>
      <c r="Q319" s="71"/>
      <c r="R319" s="71"/>
      <c r="S319" s="71"/>
      <c r="T319" s="71"/>
      <c r="U319" s="71"/>
      <c r="V319" s="71"/>
      <c r="W319" s="71"/>
      <c r="X319" s="71"/>
      <c r="Y319" s="71"/>
      <c r="Z319" s="71"/>
      <c r="AA319" s="71"/>
      <c r="AB319" s="71"/>
      <c r="AC319" s="71"/>
      <c r="AD319" s="71"/>
      <c r="AE319" s="71"/>
    </row>
    <row r="320" spans="1:31" x14ac:dyDescent="0.3">
      <c r="C320" s="77"/>
      <c r="D320" s="21"/>
      <c r="E320" s="21"/>
      <c r="F320" s="71"/>
      <c r="G320" s="71"/>
      <c r="H320" s="71"/>
      <c r="I320" s="71"/>
      <c r="J320" s="71"/>
      <c r="K320" s="71"/>
      <c r="L320" s="71"/>
      <c r="M320" s="71"/>
      <c r="N320" s="71"/>
      <c r="O320" s="71"/>
      <c r="P320" s="71"/>
      <c r="Q320" s="71"/>
      <c r="R320" s="71"/>
      <c r="S320" s="71"/>
      <c r="T320" s="71"/>
      <c r="U320" s="71"/>
      <c r="V320" s="71"/>
      <c r="W320" s="71"/>
      <c r="X320" s="71"/>
      <c r="Y320" s="71"/>
      <c r="Z320" s="71"/>
      <c r="AA320" s="71"/>
      <c r="AB320" s="71"/>
      <c r="AC320" s="71"/>
      <c r="AD320" s="71"/>
      <c r="AE320" s="71"/>
    </row>
    <row r="321" spans="1:31" x14ac:dyDescent="0.3">
      <c r="C321" s="77"/>
      <c r="D321" s="21"/>
      <c r="E321" s="21"/>
      <c r="F321" s="71"/>
      <c r="G321" s="71"/>
      <c r="H321" s="71"/>
      <c r="I321" s="71"/>
      <c r="J321" s="71"/>
      <c r="K321" s="71"/>
      <c r="L321" s="71"/>
      <c r="M321" s="71"/>
      <c r="N321" s="71"/>
      <c r="O321" s="71"/>
      <c r="P321" s="71"/>
      <c r="Q321" s="71"/>
      <c r="R321" s="71"/>
      <c r="S321" s="71"/>
      <c r="T321" s="71"/>
      <c r="U321" s="71"/>
      <c r="V321" s="71"/>
      <c r="W321" s="71"/>
      <c r="X321" s="71"/>
      <c r="Y321" s="71"/>
      <c r="Z321" s="71"/>
      <c r="AA321" s="71"/>
      <c r="AB321" s="71"/>
      <c r="AC321" s="71"/>
      <c r="AD321" s="71"/>
      <c r="AE321" s="71"/>
    </row>
    <row r="322" spans="1:31" x14ac:dyDescent="0.3">
      <c r="C322" s="77"/>
      <c r="D322" s="21"/>
      <c r="E322" s="21"/>
      <c r="F322" s="71"/>
      <c r="G322" s="71"/>
      <c r="H322" s="71"/>
      <c r="I322" s="71"/>
      <c r="J322" s="71"/>
      <c r="K322" s="71"/>
      <c r="L322" s="71"/>
      <c r="M322" s="71"/>
      <c r="N322" s="71"/>
      <c r="O322" s="71"/>
      <c r="P322" s="71"/>
      <c r="Q322" s="71"/>
      <c r="R322" s="71"/>
      <c r="S322" s="71"/>
      <c r="T322" s="71"/>
      <c r="U322" s="71"/>
      <c r="V322" s="71"/>
      <c r="W322" s="71"/>
      <c r="X322" s="71"/>
      <c r="Y322" s="71"/>
      <c r="Z322" s="71"/>
      <c r="AA322" s="71"/>
      <c r="AB322" s="71"/>
      <c r="AC322" s="71"/>
      <c r="AD322" s="71"/>
      <c r="AE322" s="71"/>
    </row>
    <row r="323" spans="1:31" x14ac:dyDescent="0.3">
      <c r="C323" s="77"/>
      <c r="D323" s="21"/>
      <c r="E323" s="21"/>
      <c r="F323" s="71"/>
      <c r="G323" s="71"/>
      <c r="H323" s="71"/>
      <c r="I323" s="71"/>
      <c r="J323" s="71"/>
      <c r="K323" s="71"/>
      <c r="L323" s="71"/>
      <c r="M323" s="71"/>
      <c r="N323" s="71"/>
      <c r="O323" s="71"/>
      <c r="P323" s="71"/>
      <c r="Q323" s="71"/>
      <c r="R323" s="71"/>
      <c r="S323" s="71"/>
      <c r="T323" s="71"/>
      <c r="U323" s="71"/>
      <c r="V323" s="71"/>
      <c r="W323" s="71"/>
      <c r="X323" s="71"/>
      <c r="Y323" s="71"/>
      <c r="Z323" s="71"/>
      <c r="AA323" s="71"/>
      <c r="AB323" s="71"/>
      <c r="AC323" s="71"/>
      <c r="AD323" s="71"/>
      <c r="AE323" s="71"/>
    </row>
    <row r="324" spans="1:31" x14ac:dyDescent="0.3">
      <c r="C324" s="77"/>
      <c r="D324" s="21"/>
      <c r="E324" s="21"/>
      <c r="F324" s="71"/>
      <c r="G324" s="71"/>
      <c r="H324" s="71"/>
      <c r="I324" s="71"/>
      <c r="J324" s="71"/>
      <c r="K324" s="71"/>
      <c r="L324" s="71"/>
      <c r="M324" s="71"/>
      <c r="N324" s="71"/>
      <c r="O324" s="71"/>
      <c r="P324" s="71"/>
      <c r="Q324" s="71"/>
      <c r="R324" s="71"/>
      <c r="S324" s="71"/>
      <c r="T324" s="71"/>
      <c r="U324" s="71"/>
      <c r="V324" s="71"/>
      <c r="W324" s="71"/>
      <c r="X324" s="71"/>
      <c r="Y324" s="71"/>
      <c r="Z324" s="71"/>
      <c r="AA324" s="71"/>
      <c r="AB324" s="71"/>
      <c r="AC324" s="71"/>
      <c r="AD324" s="71"/>
      <c r="AE324" s="71"/>
    </row>
    <row r="325" spans="1:31" x14ac:dyDescent="0.3">
      <c r="C325" s="77"/>
      <c r="D325" s="21"/>
      <c r="E325" s="21"/>
      <c r="F325" s="71"/>
      <c r="G325" s="71"/>
      <c r="H325" s="71"/>
      <c r="I325" s="71"/>
      <c r="J325" s="71"/>
      <c r="K325" s="71"/>
      <c r="L325" s="71"/>
      <c r="M325" s="71"/>
      <c r="N325" s="71"/>
      <c r="O325" s="71"/>
      <c r="P325" s="71"/>
      <c r="Q325" s="71"/>
      <c r="R325" s="71"/>
      <c r="S325" s="71"/>
      <c r="T325" s="71"/>
      <c r="U325" s="71"/>
      <c r="V325" s="71"/>
      <c r="W325" s="71"/>
      <c r="X325" s="71"/>
      <c r="Y325" s="71"/>
      <c r="Z325" s="71"/>
      <c r="AA325" s="71"/>
      <c r="AB325" s="71"/>
      <c r="AC325" s="71"/>
      <c r="AD325" s="71"/>
      <c r="AE325" s="71"/>
    </row>
    <row r="326" spans="1:31" x14ac:dyDescent="0.3">
      <c r="A326" s="5" t="s">
        <v>2003</v>
      </c>
      <c r="C326" s="77"/>
      <c r="D326" s="21"/>
      <c r="E326" s="21"/>
      <c r="F326" s="71"/>
      <c r="G326" s="71"/>
      <c r="H326" s="71"/>
      <c r="I326" s="71"/>
      <c r="J326" s="71"/>
      <c r="K326" s="71"/>
      <c r="L326" s="71"/>
      <c r="M326" s="71"/>
      <c r="N326" s="71"/>
      <c r="O326" s="71"/>
      <c r="P326" s="71"/>
      <c r="Q326" s="71"/>
      <c r="R326" s="71"/>
      <c r="S326" s="71"/>
      <c r="T326" s="71"/>
      <c r="U326" s="71"/>
      <c r="V326" s="71"/>
      <c r="W326" s="71"/>
      <c r="X326" s="71"/>
      <c r="Y326" s="71"/>
      <c r="Z326" s="71"/>
      <c r="AA326" s="71"/>
      <c r="AB326" s="71"/>
      <c r="AC326" s="71"/>
      <c r="AD326" s="71"/>
      <c r="AE326" s="71"/>
    </row>
    <row r="327" spans="1:31" x14ac:dyDescent="0.3">
      <c r="A327" s="5"/>
      <c r="C327" s="77"/>
      <c r="D327" s="21"/>
      <c r="E327" s="21"/>
      <c r="F327" s="71"/>
      <c r="G327" s="71"/>
      <c r="H327" s="71"/>
      <c r="I327" s="71"/>
      <c r="J327" s="71"/>
      <c r="K327" s="71"/>
      <c r="L327" s="71"/>
      <c r="M327" s="71"/>
      <c r="N327" s="71"/>
      <c r="O327" s="71"/>
      <c r="P327" s="71"/>
      <c r="Q327" s="71"/>
      <c r="R327" s="71"/>
      <c r="S327" s="71"/>
      <c r="T327" s="71"/>
      <c r="U327" s="71"/>
      <c r="V327" s="71"/>
      <c r="W327" s="71"/>
      <c r="X327" s="71"/>
      <c r="Y327" s="71"/>
      <c r="Z327" s="71"/>
      <c r="AA327" s="71"/>
      <c r="AB327" s="71"/>
      <c r="AC327" s="71"/>
      <c r="AD327" s="71"/>
      <c r="AE327" s="71"/>
    </row>
    <row r="328" spans="1:31" x14ac:dyDescent="0.3">
      <c r="A328" s="9" t="s">
        <v>2202</v>
      </c>
      <c r="C328" s="77"/>
      <c r="D328" s="21"/>
      <c r="E328" s="21"/>
      <c r="F328" s="71"/>
      <c r="G328" s="71"/>
      <c r="H328" s="71"/>
      <c r="I328" s="71"/>
      <c r="J328" s="71"/>
      <c r="K328" s="71"/>
      <c r="L328" s="71"/>
      <c r="M328" s="71"/>
      <c r="N328" s="71"/>
      <c r="O328" s="71"/>
      <c r="P328" s="71"/>
      <c r="Q328" s="71"/>
      <c r="R328" s="71"/>
      <c r="S328" s="71"/>
      <c r="T328" s="71"/>
      <c r="U328" s="71"/>
      <c r="V328" s="71"/>
      <c r="W328" s="71"/>
      <c r="X328" s="71"/>
      <c r="Y328" s="71"/>
      <c r="Z328" s="71"/>
      <c r="AA328" s="71"/>
      <c r="AB328" s="71"/>
      <c r="AC328" s="71"/>
      <c r="AD328" s="71"/>
      <c r="AE328" s="71"/>
    </row>
    <row r="329" spans="1:31" x14ac:dyDescent="0.3">
      <c r="A329" s="5"/>
      <c r="D329" s="369" t="s">
        <v>2280</v>
      </c>
      <c r="E329" s="85" t="s">
        <v>2281</v>
      </c>
      <c r="F329" s="71"/>
      <c r="G329" s="71"/>
      <c r="H329" s="71"/>
      <c r="I329" s="71"/>
      <c r="J329" s="71"/>
      <c r="K329" s="71"/>
      <c r="L329" s="71"/>
      <c r="M329" s="71"/>
      <c r="N329" s="71"/>
      <c r="O329" s="71"/>
      <c r="P329" s="71"/>
      <c r="Q329" s="71"/>
      <c r="R329" s="71"/>
      <c r="S329" s="71"/>
      <c r="T329" s="71"/>
      <c r="U329" s="71"/>
      <c r="V329" s="71"/>
      <c r="W329" s="71"/>
      <c r="X329" s="71"/>
      <c r="Y329" s="71"/>
      <c r="Z329" s="71"/>
      <c r="AA329" s="71"/>
      <c r="AB329" s="71"/>
      <c r="AC329" s="71"/>
      <c r="AD329" s="71"/>
      <c r="AE329" s="71"/>
    </row>
    <row r="330" spans="1:31" x14ac:dyDescent="0.3">
      <c r="A330" s="5"/>
      <c r="D330" s="78" t="s">
        <v>1220</v>
      </c>
      <c r="E330" s="205">
        <v>13</v>
      </c>
      <c r="F330" s="71"/>
      <c r="G330" s="71"/>
      <c r="H330" s="71"/>
      <c r="I330" s="71"/>
      <c r="J330" s="71"/>
      <c r="K330" s="71"/>
      <c r="L330" s="71"/>
      <c r="M330" s="71"/>
      <c r="N330" s="71"/>
      <c r="O330" s="71"/>
      <c r="P330" s="71"/>
      <c r="Q330" s="71"/>
      <c r="R330" s="71"/>
      <c r="S330" s="71"/>
      <c r="T330" s="71"/>
      <c r="U330" s="71"/>
      <c r="V330" s="71"/>
      <c r="W330" s="71"/>
      <c r="X330" s="71"/>
      <c r="Y330" s="71"/>
      <c r="Z330" s="71"/>
      <c r="AA330" s="71"/>
      <c r="AB330" s="71"/>
      <c r="AC330" s="71"/>
      <c r="AD330" s="71"/>
      <c r="AE330" s="71"/>
    </row>
    <row r="331" spans="1:31" x14ac:dyDescent="0.3">
      <c r="A331" s="5"/>
      <c r="D331" s="78" t="s">
        <v>1221</v>
      </c>
      <c r="E331" s="205">
        <v>59</v>
      </c>
      <c r="F331" s="71"/>
      <c r="G331" s="71"/>
      <c r="H331" s="71"/>
      <c r="I331" s="71"/>
      <c r="J331" s="71"/>
      <c r="K331" s="71"/>
      <c r="L331" s="71"/>
      <c r="M331" s="71"/>
      <c r="N331" s="71"/>
      <c r="O331" s="71"/>
      <c r="P331" s="71"/>
      <c r="Q331" s="71"/>
      <c r="R331" s="71"/>
      <c r="S331" s="71"/>
      <c r="T331" s="71"/>
      <c r="U331" s="71"/>
      <c r="V331" s="71"/>
      <c r="W331" s="71"/>
      <c r="X331" s="71"/>
      <c r="Y331" s="71"/>
      <c r="Z331" s="71"/>
      <c r="AA331" s="71"/>
      <c r="AB331" s="71"/>
      <c r="AC331" s="71"/>
      <c r="AD331" s="71"/>
      <c r="AE331" s="71"/>
    </row>
    <row r="332" spans="1:31" x14ac:dyDescent="0.3">
      <c r="A332" s="5"/>
      <c r="D332" s="78" t="s">
        <v>1222</v>
      </c>
      <c r="E332" s="205">
        <v>98</v>
      </c>
      <c r="F332" s="71"/>
      <c r="G332" s="71"/>
      <c r="H332" s="71"/>
      <c r="I332" s="71"/>
      <c r="J332" s="71"/>
      <c r="K332" s="71"/>
      <c r="L332" s="71"/>
      <c r="M332" s="71"/>
      <c r="N332" s="71"/>
      <c r="O332" s="71"/>
      <c r="P332" s="71"/>
      <c r="Q332" s="71"/>
      <c r="R332" s="71"/>
      <c r="S332" s="71"/>
      <c r="T332" s="71"/>
      <c r="U332" s="71"/>
      <c r="V332" s="71"/>
      <c r="W332" s="71"/>
      <c r="X332" s="71"/>
      <c r="Y332" s="71"/>
      <c r="Z332" s="71"/>
      <c r="AA332" s="71"/>
      <c r="AB332" s="71"/>
      <c r="AC332" s="71"/>
      <c r="AD332" s="71"/>
      <c r="AE332" s="71"/>
    </row>
    <row r="333" spans="1:31" x14ac:dyDescent="0.3">
      <c r="A333" s="5"/>
      <c r="D333" s="78" t="s">
        <v>1223</v>
      </c>
      <c r="E333" s="205">
        <v>248</v>
      </c>
      <c r="F333" s="71"/>
      <c r="G333" s="71"/>
      <c r="H333" s="71"/>
      <c r="I333" s="71"/>
      <c r="J333" s="71"/>
      <c r="K333" s="71"/>
      <c r="L333" s="71"/>
      <c r="M333" s="71"/>
      <c r="N333" s="71"/>
      <c r="O333" s="71"/>
      <c r="P333" s="71"/>
      <c r="Q333" s="71"/>
      <c r="R333" s="71"/>
      <c r="S333" s="71"/>
      <c r="T333" s="71"/>
      <c r="U333" s="71"/>
      <c r="V333" s="71"/>
      <c r="W333" s="71"/>
      <c r="X333" s="71"/>
      <c r="Y333" s="71"/>
      <c r="Z333" s="71"/>
      <c r="AA333" s="71"/>
      <c r="AB333" s="71"/>
      <c r="AC333" s="71"/>
      <c r="AD333" s="71"/>
      <c r="AE333" s="71"/>
    </row>
    <row r="334" spans="1:31" x14ac:dyDescent="0.3">
      <c r="A334" s="5"/>
      <c r="D334" s="78" t="s">
        <v>1224</v>
      </c>
      <c r="E334" s="205">
        <v>169</v>
      </c>
      <c r="F334" s="71"/>
      <c r="G334" s="71"/>
      <c r="H334" s="71"/>
      <c r="I334" s="71"/>
      <c r="J334" s="71"/>
      <c r="K334" s="71"/>
      <c r="L334" s="71"/>
      <c r="M334" s="71"/>
      <c r="N334" s="71"/>
      <c r="O334" s="71"/>
      <c r="P334" s="71"/>
      <c r="Q334" s="71"/>
      <c r="R334" s="71"/>
      <c r="S334" s="71"/>
      <c r="T334" s="71"/>
      <c r="U334" s="71"/>
      <c r="V334" s="71"/>
      <c r="W334" s="71"/>
      <c r="X334" s="71"/>
      <c r="Y334" s="71"/>
      <c r="Z334" s="71"/>
      <c r="AA334" s="71"/>
      <c r="AB334" s="71"/>
      <c r="AC334" s="71"/>
      <c r="AD334" s="71"/>
      <c r="AE334" s="71"/>
    </row>
    <row r="335" spans="1:31" x14ac:dyDescent="0.3">
      <c r="A335" s="5"/>
      <c r="D335" s="78" t="s">
        <v>1225</v>
      </c>
      <c r="E335" s="205">
        <v>976</v>
      </c>
      <c r="F335" s="71"/>
      <c r="G335" s="71"/>
      <c r="H335" s="71"/>
      <c r="I335" s="71"/>
      <c r="J335" s="71"/>
      <c r="K335" s="71"/>
      <c r="L335" s="71"/>
      <c r="M335" s="71"/>
      <c r="N335" s="71"/>
      <c r="O335" s="71"/>
      <c r="P335" s="71"/>
      <c r="Q335" s="71"/>
      <c r="R335" s="71"/>
      <c r="S335" s="71"/>
      <c r="T335" s="71"/>
      <c r="U335" s="71"/>
      <c r="V335" s="71"/>
      <c r="W335" s="71"/>
      <c r="X335" s="71"/>
      <c r="Y335" s="71"/>
      <c r="Z335" s="71"/>
      <c r="AA335" s="71"/>
      <c r="AB335" s="71"/>
      <c r="AC335" s="71"/>
      <c r="AD335" s="71"/>
      <c r="AE335" s="71"/>
    </row>
    <row r="336" spans="1:31" x14ac:dyDescent="0.3">
      <c r="A336" s="5"/>
      <c r="D336" s="78" t="s">
        <v>1226</v>
      </c>
      <c r="E336" s="205">
        <v>4090</v>
      </c>
      <c r="F336" s="71"/>
      <c r="G336" s="71"/>
      <c r="H336" s="71"/>
      <c r="I336" s="71"/>
      <c r="J336" s="71"/>
      <c r="K336" s="71"/>
      <c r="L336" s="71"/>
      <c r="M336" s="71"/>
      <c r="N336" s="71"/>
      <c r="O336" s="71"/>
      <c r="P336" s="71"/>
      <c r="Q336" s="71"/>
      <c r="R336" s="71"/>
      <c r="S336" s="71"/>
      <c r="T336" s="71"/>
      <c r="U336" s="71"/>
      <c r="V336" s="71"/>
      <c r="W336" s="71"/>
      <c r="X336" s="71"/>
      <c r="Y336" s="71"/>
      <c r="Z336" s="71"/>
      <c r="AA336" s="71"/>
      <c r="AB336" s="71"/>
      <c r="AC336" s="71"/>
      <c r="AD336" s="71"/>
      <c r="AE336" s="71"/>
    </row>
    <row r="337" spans="1:31" x14ac:dyDescent="0.3">
      <c r="A337" s="5"/>
      <c r="D337" s="78" t="s">
        <v>1227</v>
      </c>
      <c r="E337" s="205">
        <v>7104</v>
      </c>
      <c r="F337" s="71"/>
      <c r="G337" s="71"/>
      <c r="H337" s="71"/>
      <c r="I337" s="71"/>
      <c r="J337" s="71"/>
      <c r="K337" s="71"/>
      <c r="L337" s="71"/>
      <c r="M337" s="71"/>
      <c r="N337" s="71"/>
      <c r="O337" s="71"/>
      <c r="P337" s="71"/>
      <c r="Q337" s="71"/>
      <c r="R337" s="71"/>
      <c r="S337" s="71"/>
      <c r="T337" s="71"/>
      <c r="U337" s="71"/>
      <c r="V337" s="71"/>
      <c r="W337" s="71"/>
      <c r="X337" s="71"/>
      <c r="Y337" s="71"/>
      <c r="Z337" s="71"/>
      <c r="AA337" s="71"/>
      <c r="AB337" s="71"/>
      <c r="AC337" s="71"/>
      <c r="AD337" s="71"/>
      <c r="AE337" s="71"/>
    </row>
    <row r="338" spans="1:31" x14ac:dyDescent="0.3">
      <c r="A338" s="5"/>
      <c r="D338" s="78" t="s">
        <v>1228</v>
      </c>
      <c r="E338" s="205">
        <v>2089</v>
      </c>
      <c r="F338" s="71"/>
      <c r="G338" s="71"/>
      <c r="H338" s="71"/>
      <c r="I338" s="71"/>
      <c r="J338" s="71"/>
      <c r="K338" s="71"/>
      <c r="L338" s="71"/>
      <c r="M338" s="71"/>
      <c r="N338" s="71"/>
      <c r="O338" s="71"/>
      <c r="P338" s="71"/>
      <c r="Q338" s="71"/>
      <c r="R338" s="71"/>
      <c r="S338" s="71"/>
      <c r="T338" s="71"/>
      <c r="U338" s="71"/>
      <c r="V338" s="71"/>
      <c r="W338" s="71"/>
      <c r="X338" s="71"/>
      <c r="Y338" s="71"/>
      <c r="Z338" s="71"/>
      <c r="AA338" s="71"/>
      <c r="AB338" s="71"/>
      <c r="AC338" s="71"/>
      <c r="AD338" s="71"/>
      <c r="AE338" s="71"/>
    </row>
    <row r="339" spans="1:31" x14ac:dyDescent="0.3">
      <c r="A339" s="5"/>
      <c r="C339" s="77"/>
      <c r="D339" s="21"/>
      <c r="E339" s="21"/>
      <c r="F339" s="71"/>
      <c r="G339" s="71"/>
      <c r="H339" s="71"/>
      <c r="I339" s="71"/>
      <c r="J339" s="71"/>
      <c r="K339" s="71"/>
      <c r="L339" s="71"/>
      <c r="M339" s="71"/>
      <c r="N339" s="71"/>
      <c r="O339" s="71"/>
      <c r="P339" s="71"/>
      <c r="Q339" s="71"/>
      <c r="R339" s="71"/>
      <c r="S339" s="71"/>
      <c r="T339" s="71"/>
      <c r="U339" s="71"/>
      <c r="V339" s="71"/>
      <c r="W339" s="71"/>
      <c r="X339" s="71"/>
      <c r="Y339" s="71"/>
      <c r="Z339" s="71"/>
      <c r="AA339" s="71"/>
      <c r="AB339" s="71"/>
      <c r="AC339" s="71"/>
      <c r="AD339" s="71"/>
      <c r="AE339" s="71"/>
    </row>
    <row r="340" spans="1:31" x14ac:dyDescent="0.3">
      <c r="A340" s="5"/>
      <c r="C340" s="77"/>
      <c r="D340" s="21"/>
      <c r="E340" s="21"/>
      <c r="F340" s="71"/>
      <c r="G340" s="71"/>
      <c r="H340" s="71"/>
      <c r="I340" s="71"/>
      <c r="J340" s="71"/>
      <c r="K340" s="71"/>
      <c r="L340" s="71"/>
      <c r="M340" s="71"/>
      <c r="N340" s="71"/>
      <c r="O340" s="71"/>
      <c r="P340" s="71"/>
      <c r="Q340" s="71"/>
      <c r="R340" s="71"/>
      <c r="S340" s="71"/>
      <c r="T340" s="71"/>
      <c r="U340" s="71"/>
      <c r="V340" s="71"/>
      <c r="W340" s="71"/>
      <c r="X340" s="71"/>
      <c r="Y340" s="71"/>
      <c r="Z340" s="71"/>
      <c r="AA340" s="71"/>
      <c r="AB340" s="71"/>
      <c r="AC340" s="71"/>
      <c r="AD340" s="71"/>
      <c r="AE340" s="71"/>
    </row>
    <row r="341" spans="1:31" x14ac:dyDescent="0.3">
      <c r="A341" s="5"/>
      <c r="C341" s="77"/>
      <c r="D341" s="21"/>
      <c r="E341" s="21"/>
      <c r="F341" s="71"/>
      <c r="G341" s="71"/>
      <c r="H341" s="71"/>
      <c r="I341" s="71"/>
      <c r="J341" s="71"/>
      <c r="K341" s="71"/>
      <c r="L341" s="71"/>
      <c r="M341" s="71"/>
      <c r="N341" s="71"/>
      <c r="O341" s="71"/>
      <c r="P341" s="71"/>
      <c r="Q341" s="71"/>
      <c r="R341" s="71"/>
      <c r="S341" s="71"/>
      <c r="T341" s="71"/>
      <c r="U341" s="71"/>
      <c r="V341" s="71"/>
      <c r="W341" s="71"/>
      <c r="X341" s="71"/>
      <c r="Y341" s="71"/>
      <c r="Z341" s="71"/>
      <c r="AA341" s="71"/>
      <c r="AB341" s="71"/>
      <c r="AC341" s="71"/>
      <c r="AD341" s="71"/>
      <c r="AE341" s="71"/>
    </row>
    <row r="342" spans="1:31" x14ac:dyDescent="0.3">
      <c r="A342" s="5"/>
      <c r="C342" s="77"/>
      <c r="D342" s="21"/>
      <c r="E342" s="21"/>
      <c r="F342" s="71"/>
      <c r="G342" s="71"/>
      <c r="H342" s="71"/>
      <c r="I342" s="71"/>
      <c r="J342" s="71"/>
      <c r="K342" s="71"/>
      <c r="L342" s="71"/>
      <c r="M342" s="71"/>
      <c r="N342" s="71"/>
      <c r="O342" s="71"/>
      <c r="P342" s="71"/>
      <c r="Q342" s="71"/>
      <c r="R342" s="71"/>
      <c r="S342" s="71"/>
      <c r="T342" s="71"/>
      <c r="U342" s="71"/>
      <c r="V342" s="71"/>
      <c r="W342" s="71"/>
      <c r="X342" s="71"/>
      <c r="Y342" s="71"/>
      <c r="Z342" s="71"/>
      <c r="AA342" s="71"/>
      <c r="AB342" s="71"/>
      <c r="AC342" s="71"/>
      <c r="AD342" s="71"/>
      <c r="AE342" s="71"/>
    </row>
    <row r="343" spans="1:31" x14ac:dyDescent="0.3">
      <c r="A343" s="5" t="s">
        <v>2003</v>
      </c>
      <c r="C343" s="77"/>
      <c r="D343" s="21"/>
      <c r="E343" s="21"/>
      <c r="F343" s="71"/>
      <c r="G343" s="71"/>
      <c r="H343" s="71"/>
      <c r="I343" s="71"/>
      <c r="J343" s="71"/>
      <c r="K343" s="71"/>
      <c r="L343" s="71"/>
      <c r="M343" s="71"/>
      <c r="N343" s="71"/>
      <c r="O343" s="71"/>
      <c r="P343" s="71"/>
      <c r="Q343" s="71"/>
      <c r="R343" s="71"/>
      <c r="S343" s="71"/>
      <c r="T343" s="71"/>
      <c r="U343" s="71"/>
      <c r="V343" s="71"/>
      <c r="W343" s="71"/>
      <c r="X343" s="71"/>
      <c r="Y343" s="71"/>
      <c r="Z343" s="71"/>
      <c r="AA343" s="71"/>
      <c r="AB343" s="71"/>
      <c r="AC343" s="71"/>
      <c r="AD343" s="71"/>
      <c r="AE343" s="71"/>
    </row>
    <row r="344" spans="1:31" x14ac:dyDescent="0.3">
      <c r="A344" s="5"/>
      <c r="C344" s="77"/>
      <c r="D344" s="21"/>
      <c r="E344" s="21"/>
      <c r="F344" s="71"/>
      <c r="G344" s="71"/>
      <c r="H344" s="71"/>
      <c r="I344" s="71"/>
      <c r="J344" s="71"/>
      <c r="K344" s="71"/>
      <c r="L344" s="71"/>
      <c r="M344" s="71"/>
      <c r="N344" s="71"/>
      <c r="O344" s="71"/>
      <c r="P344" s="71"/>
      <c r="Q344" s="71"/>
      <c r="R344" s="71"/>
      <c r="S344" s="71"/>
      <c r="T344" s="71"/>
      <c r="U344" s="71"/>
      <c r="V344" s="71"/>
      <c r="W344" s="71"/>
      <c r="X344" s="71"/>
      <c r="Y344" s="71"/>
      <c r="Z344" s="71"/>
      <c r="AA344" s="71"/>
      <c r="AB344" s="71"/>
      <c r="AC344" s="71"/>
      <c r="AD344" s="71"/>
      <c r="AE344" s="71"/>
    </row>
    <row r="345" spans="1:31" x14ac:dyDescent="0.3">
      <c r="A345" s="17" t="s">
        <v>2203</v>
      </c>
      <c r="C345" s="77"/>
      <c r="D345" s="21"/>
      <c r="E345" s="21"/>
      <c r="F345" s="71"/>
      <c r="G345" s="71"/>
      <c r="H345" s="71"/>
      <c r="I345" s="71"/>
      <c r="J345" s="71"/>
      <c r="K345" s="71"/>
      <c r="L345" s="71"/>
      <c r="M345" s="71"/>
      <c r="N345" s="71"/>
      <c r="O345" s="71"/>
      <c r="P345" s="71"/>
      <c r="Q345" s="71"/>
      <c r="R345" s="71"/>
      <c r="S345" s="71"/>
      <c r="T345" s="71"/>
      <c r="U345" s="71"/>
      <c r="V345" s="71"/>
      <c r="W345" s="71"/>
      <c r="X345" s="71"/>
      <c r="Y345" s="71"/>
      <c r="Z345" s="71"/>
      <c r="AA345" s="71"/>
      <c r="AB345" s="71"/>
      <c r="AC345" s="71"/>
      <c r="AD345" s="71"/>
      <c r="AE345" s="71"/>
    </row>
    <row r="346" spans="1:31" x14ac:dyDescent="0.3">
      <c r="A346" s="5"/>
      <c r="C346" s="868"/>
      <c r="D346" s="870" t="s">
        <v>12</v>
      </c>
      <c r="E346" s="872" t="s">
        <v>1162</v>
      </c>
      <c r="F346" s="873"/>
      <c r="G346" s="71"/>
      <c r="H346" s="71"/>
      <c r="I346" s="71"/>
      <c r="J346" s="71"/>
      <c r="K346" s="71"/>
      <c r="L346" s="71"/>
      <c r="M346" s="71"/>
      <c r="N346" s="71"/>
      <c r="O346" s="71"/>
      <c r="P346" s="71"/>
      <c r="Q346" s="71"/>
      <c r="R346" s="71"/>
      <c r="S346" s="71"/>
      <c r="T346" s="71"/>
      <c r="U346" s="71"/>
      <c r="V346" s="71"/>
      <c r="W346" s="71"/>
      <c r="X346" s="71"/>
      <c r="Y346" s="71"/>
      <c r="Z346" s="71"/>
      <c r="AA346" s="71"/>
      <c r="AB346" s="71"/>
      <c r="AC346" s="71"/>
      <c r="AD346" s="71"/>
      <c r="AE346" s="71"/>
    </row>
    <row r="347" spans="1:31" x14ac:dyDescent="0.3">
      <c r="A347" s="5"/>
      <c r="C347" s="869"/>
      <c r="D347" s="871"/>
      <c r="E347" s="26" t="s">
        <v>1166</v>
      </c>
      <c r="F347" s="26" t="s">
        <v>1167</v>
      </c>
      <c r="G347" s="71"/>
      <c r="H347" s="71"/>
      <c r="I347" s="71"/>
      <c r="J347" s="71"/>
      <c r="K347" s="71"/>
      <c r="L347" s="71"/>
      <c r="M347" s="71"/>
      <c r="N347" s="71"/>
      <c r="O347" s="71"/>
      <c r="P347" s="71"/>
      <c r="Q347" s="71"/>
      <c r="R347" s="71"/>
      <c r="S347" s="71"/>
      <c r="T347" s="71"/>
      <c r="U347" s="71"/>
      <c r="V347" s="71"/>
      <c r="W347" s="71"/>
      <c r="X347" s="71"/>
      <c r="Y347" s="71"/>
      <c r="Z347" s="71"/>
      <c r="AA347" s="71"/>
      <c r="AB347" s="71"/>
      <c r="AC347" s="71"/>
      <c r="AD347" s="71"/>
      <c r="AE347" s="71"/>
    </row>
    <row r="348" spans="1:31" ht="28" x14ac:dyDescent="0.3">
      <c r="A348" s="5"/>
      <c r="C348" s="353" t="s">
        <v>1229</v>
      </c>
      <c r="D348" s="13">
        <v>25467906</v>
      </c>
      <c r="E348" s="13">
        <v>24053528.219999999</v>
      </c>
      <c r="F348" s="13">
        <v>1414377.72</v>
      </c>
      <c r="G348" s="71"/>
      <c r="H348" s="71"/>
      <c r="I348" s="71"/>
      <c r="J348" s="71"/>
      <c r="K348" s="71"/>
      <c r="L348" s="71"/>
      <c r="M348" s="71"/>
      <c r="N348" s="71"/>
      <c r="O348" s="71"/>
      <c r="P348" s="71"/>
      <c r="Q348" s="71"/>
      <c r="R348" s="71"/>
      <c r="S348" s="71"/>
      <c r="T348" s="71"/>
      <c r="U348" s="71"/>
      <c r="V348" s="71"/>
      <c r="W348" s="71"/>
      <c r="X348" s="71"/>
      <c r="Y348" s="71"/>
      <c r="Z348" s="71"/>
      <c r="AA348" s="71"/>
      <c r="AB348" s="71"/>
      <c r="AC348" s="71"/>
      <c r="AD348" s="71"/>
      <c r="AE348" s="71"/>
    </row>
    <row r="349" spans="1:31" x14ac:dyDescent="0.3">
      <c r="A349" s="5"/>
      <c r="C349" s="371" t="s">
        <v>1127</v>
      </c>
      <c r="D349" s="13">
        <v>164730.35</v>
      </c>
      <c r="E349" s="13">
        <v>164730.35</v>
      </c>
      <c r="F349" s="13">
        <v>0</v>
      </c>
      <c r="G349" s="71"/>
      <c r="H349" s="71"/>
      <c r="I349" s="71"/>
      <c r="J349" s="71"/>
      <c r="K349" s="71"/>
      <c r="L349" s="71"/>
      <c r="M349" s="71"/>
      <c r="N349" s="71"/>
      <c r="O349" s="71"/>
      <c r="P349" s="71"/>
      <c r="Q349" s="71"/>
      <c r="R349" s="71"/>
      <c r="S349" s="71"/>
      <c r="T349" s="71"/>
      <c r="U349" s="71"/>
      <c r="V349" s="71"/>
      <c r="W349" s="71"/>
      <c r="X349" s="71"/>
      <c r="Y349" s="71"/>
      <c r="Z349" s="71"/>
      <c r="AA349" s="71"/>
      <c r="AB349" s="71"/>
      <c r="AC349" s="71"/>
      <c r="AD349" s="71"/>
      <c r="AE349" s="71"/>
    </row>
    <row r="350" spans="1:31" x14ac:dyDescent="0.3">
      <c r="A350" s="5"/>
      <c r="C350" s="371" t="s">
        <v>1128</v>
      </c>
      <c r="D350" s="13">
        <v>16623350</v>
      </c>
      <c r="E350" s="13">
        <v>12207476.289999999</v>
      </c>
      <c r="F350" s="13">
        <v>4415874.13</v>
      </c>
      <c r="G350" s="71"/>
      <c r="H350" s="71"/>
      <c r="I350" s="71"/>
      <c r="J350" s="71"/>
      <c r="K350" s="71"/>
      <c r="L350" s="71"/>
      <c r="M350" s="71"/>
      <c r="N350" s="71"/>
      <c r="O350" s="71"/>
      <c r="P350" s="71"/>
      <c r="Q350" s="71"/>
      <c r="R350" s="71"/>
      <c r="S350" s="71"/>
      <c r="T350" s="71"/>
      <c r="U350" s="71"/>
      <c r="V350" s="71"/>
      <c r="W350" s="71"/>
      <c r="X350" s="71"/>
      <c r="Y350" s="71"/>
      <c r="Z350" s="71"/>
      <c r="AA350" s="71"/>
      <c r="AB350" s="71"/>
      <c r="AC350" s="71"/>
      <c r="AD350" s="71"/>
      <c r="AE350" s="71"/>
    </row>
    <row r="351" spans="1:31" x14ac:dyDescent="0.3">
      <c r="A351" s="5"/>
      <c r="C351" s="371" t="s">
        <v>1132</v>
      </c>
      <c r="D351" s="13">
        <v>37589144</v>
      </c>
      <c r="E351" s="13">
        <v>26347506.07</v>
      </c>
      <c r="F351" s="13">
        <v>11241638.130000001</v>
      </c>
      <c r="G351" s="71"/>
      <c r="H351" s="71"/>
      <c r="I351" s="71"/>
      <c r="J351" s="71"/>
      <c r="K351" s="71"/>
      <c r="L351" s="71"/>
      <c r="M351" s="71"/>
      <c r="N351" s="71"/>
      <c r="O351" s="71"/>
      <c r="P351" s="71"/>
      <c r="Q351" s="71"/>
      <c r="R351" s="71"/>
      <c r="S351" s="71"/>
      <c r="T351" s="71"/>
      <c r="U351" s="71"/>
      <c r="V351" s="71"/>
      <c r="W351" s="71"/>
      <c r="X351" s="71"/>
      <c r="Y351" s="71"/>
      <c r="Z351" s="71"/>
      <c r="AA351" s="71"/>
      <c r="AB351" s="71"/>
      <c r="AC351" s="71"/>
      <c r="AD351" s="71"/>
      <c r="AE351" s="71"/>
    </row>
    <row r="352" spans="1:31" x14ac:dyDescent="0.3">
      <c r="A352" s="5"/>
      <c r="C352" s="371" t="s">
        <v>1168</v>
      </c>
      <c r="D352" s="13">
        <v>4430313</v>
      </c>
      <c r="E352" s="13">
        <v>2539535.5099999998</v>
      </c>
      <c r="F352" s="13">
        <v>1890777</v>
      </c>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row>
    <row r="353" spans="1:31" x14ac:dyDescent="0.3">
      <c r="A353" s="5"/>
      <c r="C353" s="371" t="s">
        <v>1230</v>
      </c>
      <c r="D353" s="13">
        <v>14247969</v>
      </c>
      <c r="E353" s="13">
        <v>9174056.2699999996</v>
      </c>
      <c r="F353" s="13">
        <v>5073913.04</v>
      </c>
      <c r="G353" s="71"/>
      <c r="H353" s="71"/>
      <c r="I353" s="71"/>
      <c r="J353" s="71"/>
      <c r="K353" s="71"/>
      <c r="L353" s="71"/>
      <c r="M353" s="71"/>
      <c r="N353" s="71"/>
      <c r="O353" s="71"/>
      <c r="P353" s="71"/>
      <c r="Q353" s="71"/>
      <c r="R353" s="71"/>
      <c r="S353" s="71"/>
      <c r="T353" s="71"/>
      <c r="U353" s="71"/>
      <c r="V353" s="71"/>
      <c r="W353" s="71"/>
      <c r="X353" s="71"/>
      <c r="Y353" s="71"/>
      <c r="Z353" s="71"/>
      <c r="AA353" s="71"/>
      <c r="AB353" s="71"/>
      <c r="AC353" s="71"/>
      <c r="AD353" s="71"/>
      <c r="AE353" s="71"/>
    </row>
    <row r="354" spans="1:31" x14ac:dyDescent="0.3">
      <c r="A354" s="5"/>
      <c r="C354" s="354" t="s">
        <v>12</v>
      </c>
      <c r="D354" s="243">
        <f>SUM(D348:D353)</f>
        <v>98523412.349999994</v>
      </c>
      <c r="E354" s="243">
        <f t="shared" ref="E354:F354" si="17">SUM(E348:E353)</f>
        <v>74486832.709999993</v>
      </c>
      <c r="F354" s="243">
        <f t="shared" si="17"/>
        <v>24036580.02</v>
      </c>
      <c r="G354" s="71"/>
      <c r="H354" s="71"/>
      <c r="I354" s="71"/>
      <c r="J354" s="71"/>
      <c r="K354" s="71"/>
      <c r="L354" s="71"/>
      <c r="M354" s="71"/>
      <c r="N354" s="71"/>
      <c r="O354" s="71"/>
      <c r="P354" s="71"/>
      <c r="Q354" s="71"/>
      <c r="R354" s="71"/>
      <c r="S354" s="71"/>
      <c r="T354" s="71"/>
      <c r="U354" s="71"/>
      <c r="V354" s="71"/>
      <c r="W354" s="71"/>
      <c r="X354" s="71"/>
      <c r="Y354" s="71"/>
      <c r="Z354" s="71"/>
      <c r="AA354" s="71"/>
      <c r="AB354" s="71"/>
      <c r="AC354" s="71"/>
      <c r="AD354" s="71"/>
      <c r="AE354" s="71"/>
    </row>
    <row r="355" spans="1:31" ht="14.5" x14ac:dyDescent="0.35">
      <c r="A355" s="5"/>
      <c r="C355"/>
      <c r="D355"/>
      <c r="E355"/>
      <c r="F355"/>
      <c r="G355" s="71"/>
      <c r="H355" s="71"/>
      <c r="I355" s="71"/>
      <c r="J355" s="71"/>
      <c r="K355" s="71"/>
      <c r="L355" s="71"/>
      <c r="M355" s="71"/>
      <c r="N355" s="71"/>
      <c r="O355" s="71"/>
      <c r="P355" s="71"/>
      <c r="Q355" s="71"/>
      <c r="R355" s="71"/>
      <c r="S355" s="71"/>
      <c r="T355" s="71"/>
      <c r="U355" s="71"/>
      <c r="V355" s="71"/>
      <c r="W355" s="71"/>
      <c r="X355" s="71"/>
      <c r="Y355" s="71"/>
      <c r="Z355" s="71"/>
      <c r="AA355" s="71"/>
      <c r="AB355" s="71"/>
      <c r="AC355" s="71"/>
      <c r="AD355" s="71"/>
      <c r="AE355" s="71"/>
    </row>
    <row r="356" spans="1:31" ht="14.5" x14ac:dyDescent="0.35">
      <c r="A356" s="5"/>
      <c r="C356"/>
      <c r="D356"/>
      <c r="E356"/>
      <c r="F356"/>
      <c r="G356" s="71"/>
      <c r="H356" s="71"/>
      <c r="I356" s="71"/>
      <c r="J356" s="71"/>
      <c r="K356" s="71"/>
      <c r="L356" s="71"/>
      <c r="M356" s="71"/>
      <c r="N356" s="71"/>
      <c r="O356" s="71"/>
      <c r="P356" s="71"/>
      <c r="Q356" s="71"/>
      <c r="R356" s="71"/>
      <c r="S356" s="71"/>
      <c r="T356" s="71"/>
      <c r="U356" s="71"/>
      <c r="V356" s="71"/>
      <c r="W356" s="71"/>
      <c r="X356" s="71"/>
      <c r="Y356" s="71"/>
      <c r="Z356" s="71"/>
      <c r="AA356" s="71"/>
      <c r="AB356" s="71"/>
      <c r="AC356" s="71"/>
      <c r="AD356" s="71"/>
      <c r="AE356" s="71"/>
    </row>
    <row r="357" spans="1:31" ht="14.5" x14ac:dyDescent="0.35">
      <c r="A357" s="5"/>
      <c r="C357"/>
      <c r="D357" s="173"/>
      <c r="E357" s="173"/>
      <c r="F357" s="173"/>
      <c r="G357" s="71"/>
      <c r="H357" s="71"/>
      <c r="I357" s="71"/>
      <c r="J357" s="71"/>
      <c r="K357" s="71"/>
      <c r="L357" s="71"/>
      <c r="M357" s="71"/>
      <c r="N357" s="71"/>
      <c r="O357" s="71"/>
      <c r="P357" s="71"/>
      <c r="Q357" s="71"/>
      <c r="R357" s="71"/>
      <c r="S357" s="71"/>
      <c r="T357" s="71"/>
      <c r="U357" s="71"/>
      <c r="V357" s="71"/>
      <c r="W357" s="71"/>
      <c r="X357" s="71"/>
      <c r="Y357" s="71"/>
      <c r="Z357" s="71"/>
      <c r="AA357" s="71"/>
      <c r="AB357" s="71"/>
      <c r="AC357" s="71"/>
      <c r="AD357" s="71"/>
      <c r="AE357" s="71"/>
    </row>
    <row r="358" spans="1:31" ht="14.5" x14ac:dyDescent="0.35">
      <c r="A358" s="5"/>
      <c r="C358"/>
      <c r="D358" s="173"/>
      <c r="E358" s="173"/>
      <c r="F358" s="173"/>
      <c r="G358" s="71"/>
      <c r="H358" s="71"/>
      <c r="I358" s="71"/>
      <c r="J358" s="71"/>
      <c r="K358" s="71"/>
      <c r="L358" s="71"/>
      <c r="M358" s="71"/>
      <c r="N358" s="71"/>
      <c r="O358" s="71"/>
      <c r="P358" s="71"/>
      <c r="Q358" s="71"/>
      <c r="R358" s="71"/>
      <c r="S358" s="71"/>
      <c r="T358" s="71"/>
      <c r="U358" s="71"/>
      <c r="V358" s="71"/>
      <c r="W358" s="71"/>
      <c r="X358" s="71"/>
      <c r="Y358" s="71"/>
      <c r="Z358" s="71"/>
      <c r="AA358" s="71"/>
      <c r="AB358" s="71"/>
      <c r="AC358" s="71"/>
      <c r="AD358" s="71"/>
      <c r="AE358" s="71"/>
    </row>
    <row r="359" spans="1:31" ht="14.5" x14ac:dyDescent="0.35">
      <c r="A359" s="5" t="s">
        <v>2075</v>
      </c>
      <c r="C359"/>
      <c r="D359" s="173"/>
      <c r="E359" s="173"/>
      <c r="F359" s="173"/>
      <c r="G359" s="71"/>
      <c r="H359" s="71"/>
      <c r="I359" s="71"/>
      <c r="J359" s="71"/>
      <c r="K359" s="71"/>
      <c r="L359" s="71"/>
      <c r="M359" s="71"/>
      <c r="N359" s="71"/>
      <c r="O359" s="71"/>
      <c r="P359" s="71"/>
      <c r="Q359" s="71"/>
      <c r="R359" s="71"/>
      <c r="S359" s="71"/>
      <c r="T359" s="71"/>
      <c r="U359" s="71"/>
      <c r="V359" s="71"/>
      <c r="W359" s="71"/>
      <c r="X359" s="71"/>
      <c r="Y359" s="71"/>
      <c r="Z359" s="71"/>
      <c r="AA359" s="71"/>
      <c r="AB359" s="71"/>
      <c r="AC359" s="71"/>
      <c r="AD359" s="71"/>
      <c r="AE359" s="71"/>
    </row>
    <row r="360" spans="1:31" ht="14.5" x14ac:dyDescent="0.35">
      <c r="A360" s="5"/>
      <c r="C360"/>
      <c r="D360" s="173"/>
      <c r="E360" s="173"/>
      <c r="F360" s="173"/>
      <c r="G360" s="71"/>
      <c r="H360" s="71"/>
      <c r="I360" s="71"/>
      <c r="J360" s="71"/>
      <c r="K360" s="71"/>
      <c r="L360" s="71"/>
      <c r="M360" s="71"/>
      <c r="N360" s="71"/>
      <c r="O360" s="71"/>
      <c r="P360" s="71"/>
      <c r="Q360" s="71"/>
      <c r="R360" s="71"/>
      <c r="S360" s="71"/>
      <c r="T360" s="71"/>
      <c r="U360" s="71"/>
      <c r="V360" s="71"/>
      <c r="W360" s="71"/>
      <c r="X360" s="71"/>
      <c r="Y360" s="71"/>
      <c r="Z360" s="71"/>
      <c r="AA360" s="71"/>
      <c r="AB360" s="71"/>
      <c r="AC360" s="71"/>
      <c r="AD360" s="71"/>
      <c r="AE360" s="71"/>
    </row>
    <row r="361" spans="1:31" ht="28" x14ac:dyDescent="0.3">
      <c r="A361" s="5"/>
      <c r="C361" s="365" t="s">
        <v>1348</v>
      </c>
      <c r="D361" s="25" t="s">
        <v>12</v>
      </c>
      <c r="E361" s="372" t="s">
        <v>1166</v>
      </c>
      <c r="F361" s="26" t="s">
        <v>1167</v>
      </c>
      <c r="G361" s="71"/>
      <c r="H361" s="71"/>
      <c r="I361" s="71"/>
      <c r="J361" s="71"/>
      <c r="K361" s="71"/>
      <c r="L361" s="71"/>
      <c r="M361" s="71"/>
      <c r="N361" s="71"/>
      <c r="O361" s="71"/>
      <c r="P361" s="71"/>
      <c r="Q361" s="71"/>
      <c r="R361" s="71"/>
      <c r="S361" s="71"/>
      <c r="T361" s="71"/>
      <c r="U361" s="71"/>
      <c r="V361" s="71"/>
      <c r="W361" s="71"/>
      <c r="X361" s="71"/>
      <c r="Y361" s="71"/>
      <c r="Z361" s="71"/>
      <c r="AA361" s="71"/>
      <c r="AB361" s="71"/>
      <c r="AC361" s="71"/>
      <c r="AD361" s="71"/>
      <c r="AE361" s="71"/>
    </row>
    <row r="362" spans="1:31" ht="28" x14ac:dyDescent="0.3">
      <c r="A362" s="17" t="s">
        <v>2204</v>
      </c>
      <c r="C362" s="353" t="s">
        <v>1215</v>
      </c>
      <c r="D362" s="355">
        <f>D348/D354</f>
        <v>0.25849597971217653</v>
      </c>
      <c r="E362" s="18">
        <f>E348/E354</f>
        <v>0.32292322474829527</v>
      </c>
      <c r="F362" s="18">
        <f>F348/F354</f>
        <v>5.8842718840331931E-2</v>
      </c>
      <c r="G362" s="71"/>
      <c r="H362" s="71"/>
      <c r="I362" s="71"/>
      <c r="J362" s="71"/>
      <c r="K362" s="71"/>
      <c r="L362" s="71"/>
      <c r="M362" s="71"/>
      <c r="N362" s="71"/>
      <c r="O362" s="71"/>
      <c r="P362" s="71"/>
      <c r="Q362" s="71"/>
      <c r="R362" s="71"/>
      <c r="S362" s="71"/>
      <c r="T362" s="71"/>
      <c r="U362" s="71"/>
      <c r="V362" s="71"/>
      <c r="W362" s="71"/>
      <c r="X362" s="71"/>
      <c r="Y362" s="71"/>
      <c r="Z362" s="71"/>
      <c r="AA362" s="71"/>
      <c r="AB362" s="71"/>
      <c r="AC362" s="71"/>
      <c r="AD362" s="71"/>
      <c r="AE362" s="71"/>
    </row>
    <row r="363" spans="1:31" x14ac:dyDescent="0.3">
      <c r="A363" s="5"/>
      <c r="C363" s="371" t="s">
        <v>1127</v>
      </c>
      <c r="D363" s="355">
        <f>D349/D354</f>
        <v>1.6719919262926342E-3</v>
      </c>
      <c r="E363" s="18">
        <f>E349/E354</f>
        <v>2.2115365092961544E-3</v>
      </c>
      <c r="F363" s="18">
        <f>F349/F354</f>
        <v>0</v>
      </c>
      <c r="G363" s="71"/>
      <c r="H363" s="71"/>
      <c r="I363" s="71"/>
      <c r="J363" s="71"/>
      <c r="K363" s="71"/>
      <c r="L363" s="71"/>
      <c r="M363" s="71"/>
      <c r="N363" s="71"/>
      <c r="O363" s="71"/>
      <c r="P363" s="71"/>
      <c r="Q363" s="71"/>
      <c r="R363" s="71"/>
      <c r="S363" s="71"/>
      <c r="T363" s="71"/>
      <c r="U363" s="71"/>
      <c r="V363" s="71"/>
      <c r="W363" s="71"/>
      <c r="X363" s="71"/>
      <c r="Y363" s="71"/>
      <c r="Z363" s="71"/>
      <c r="AA363" s="71"/>
      <c r="AB363" s="71"/>
      <c r="AC363" s="71"/>
      <c r="AD363" s="71"/>
      <c r="AE363" s="71"/>
    </row>
    <row r="364" spans="1:31" x14ac:dyDescent="0.3">
      <c r="A364" s="5"/>
      <c r="C364" s="371" t="s">
        <v>1128</v>
      </c>
      <c r="D364" s="355">
        <f>D350/D354</f>
        <v>0.16872487060178443</v>
      </c>
      <c r="E364" s="18">
        <f>E350/E354</f>
        <v>0.16388770801313884</v>
      </c>
      <c r="F364" s="18">
        <f>F350/F354</f>
        <v>0.18371474337554283</v>
      </c>
      <c r="G364" s="71"/>
      <c r="H364" s="71"/>
      <c r="I364" s="71"/>
      <c r="J364" s="71"/>
      <c r="K364" s="71"/>
      <c r="L364" s="71"/>
      <c r="M364" s="71"/>
      <c r="N364" s="71"/>
      <c r="O364" s="71"/>
      <c r="P364" s="71"/>
      <c r="Q364" s="71"/>
      <c r="R364" s="71"/>
      <c r="S364" s="71"/>
      <c r="T364" s="71"/>
      <c r="U364" s="71"/>
      <c r="V364" s="71"/>
      <c r="W364" s="71"/>
      <c r="X364" s="71"/>
      <c r="Y364" s="71"/>
      <c r="Z364" s="71"/>
      <c r="AA364" s="71"/>
      <c r="AB364" s="71"/>
      <c r="AC364" s="71"/>
      <c r="AD364" s="71"/>
      <c r="AE364" s="71"/>
    </row>
    <row r="365" spans="1:31" x14ac:dyDescent="0.3">
      <c r="A365" s="5"/>
      <c r="C365" s="371" t="s">
        <v>1132</v>
      </c>
      <c r="D365" s="355">
        <f>D351/D354</f>
        <v>0.3815249908972525</v>
      </c>
      <c r="E365" s="18">
        <f>E351/E354</f>
        <v>0.35372031688578964</v>
      </c>
      <c r="F365" s="18">
        <f>F351/F354</f>
        <v>0.46768875275293847</v>
      </c>
      <c r="G365" s="71"/>
      <c r="H365" s="71"/>
      <c r="I365" s="71"/>
      <c r="J365" s="71"/>
      <c r="K365" s="71"/>
      <c r="L365" s="71"/>
      <c r="M365" s="71"/>
      <c r="N365" s="71"/>
      <c r="O365" s="71"/>
      <c r="P365" s="71"/>
      <c r="Q365" s="71"/>
      <c r="R365" s="71"/>
      <c r="S365" s="71"/>
      <c r="T365" s="71"/>
      <c r="U365" s="71"/>
      <c r="V365" s="71"/>
      <c r="W365" s="71"/>
      <c r="X365" s="71"/>
      <c r="Y365" s="71"/>
      <c r="Z365" s="71"/>
      <c r="AA365" s="71"/>
      <c r="AB365" s="71"/>
      <c r="AC365" s="71"/>
      <c r="AD365" s="71"/>
      <c r="AE365" s="71"/>
    </row>
    <row r="366" spans="1:31" x14ac:dyDescent="0.3">
      <c r="A366" s="5"/>
      <c r="C366" s="371" t="s">
        <v>1168</v>
      </c>
      <c r="D366" s="355">
        <f>D352/D354</f>
        <v>4.496710877472973E-2</v>
      </c>
      <c r="E366" s="18">
        <f>E352/E354</f>
        <v>3.4093750769175375E-2</v>
      </c>
      <c r="F366" s="18">
        <f>F352/F354</f>
        <v>7.8662480204203356E-2</v>
      </c>
      <c r="G366" s="71"/>
      <c r="H366" s="71"/>
      <c r="I366" s="71"/>
      <c r="J366" s="71"/>
      <c r="K366" s="71"/>
      <c r="L366" s="71"/>
      <c r="M366" s="71"/>
      <c r="N366" s="71"/>
      <c r="O366" s="71"/>
      <c r="P366" s="71"/>
      <c r="Q366" s="71"/>
      <c r="R366" s="71"/>
      <c r="S366" s="71"/>
      <c r="T366" s="71"/>
      <c r="U366" s="71"/>
      <c r="V366" s="71"/>
      <c r="W366" s="71"/>
      <c r="X366" s="71"/>
      <c r="Y366" s="71"/>
      <c r="Z366" s="71"/>
      <c r="AA366" s="71"/>
      <c r="AB366" s="71"/>
      <c r="AC366" s="71"/>
      <c r="AD366" s="71"/>
      <c r="AE366" s="71"/>
    </row>
    <row r="367" spans="1:31" x14ac:dyDescent="0.3">
      <c r="A367" s="5"/>
      <c r="C367" s="371" t="s">
        <v>1231</v>
      </c>
      <c r="D367" s="355">
        <f>D353/D354</f>
        <v>0.14461505808776426</v>
      </c>
      <c r="E367" s="18">
        <f>E353/E354</f>
        <v>0.12316346307430476</v>
      </c>
      <c r="F367" s="18">
        <f>F353/F354</f>
        <v>0.21109130482698346</v>
      </c>
      <c r="G367" s="71"/>
      <c r="H367" s="71"/>
      <c r="I367" s="71"/>
      <c r="J367" s="71"/>
      <c r="K367" s="71"/>
      <c r="L367" s="71"/>
      <c r="M367" s="71"/>
      <c r="N367" s="71"/>
      <c r="O367" s="71"/>
      <c r="P367" s="71"/>
      <c r="Q367" s="71"/>
      <c r="R367" s="71"/>
      <c r="S367" s="71"/>
      <c r="T367" s="71"/>
      <c r="U367" s="71"/>
      <c r="V367" s="71"/>
      <c r="W367" s="71"/>
      <c r="X367" s="71"/>
      <c r="Y367" s="71"/>
      <c r="Z367" s="71"/>
      <c r="AA367" s="71"/>
      <c r="AB367" s="71"/>
      <c r="AC367" s="71"/>
      <c r="AD367" s="71"/>
      <c r="AE367" s="71"/>
    </row>
    <row r="368" spans="1:31" x14ac:dyDescent="0.3">
      <c r="A368" s="5"/>
      <c r="G368" s="71"/>
      <c r="H368" s="71"/>
      <c r="I368" s="71"/>
      <c r="J368" s="71"/>
      <c r="K368" s="71"/>
      <c r="L368" s="71"/>
      <c r="M368" s="71"/>
      <c r="N368" s="71"/>
      <c r="O368" s="71"/>
      <c r="P368" s="71"/>
      <c r="Q368" s="71"/>
      <c r="R368" s="71"/>
      <c r="S368" s="71"/>
      <c r="T368" s="71"/>
      <c r="U368" s="71"/>
      <c r="V368" s="71"/>
      <c r="W368" s="71"/>
      <c r="X368" s="71"/>
      <c r="Y368" s="71"/>
      <c r="Z368" s="71"/>
      <c r="AA368" s="71"/>
      <c r="AB368" s="71"/>
      <c r="AC368" s="71"/>
      <c r="AD368" s="71"/>
      <c r="AE368" s="71"/>
    </row>
    <row r="369" spans="1:31" x14ac:dyDescent="0.3">
      <c r="A369" s="5"/>
      <c r="G369" s="71"/>
      <c r="H369" s="71"/>
      <c r="I369" s="71"/>
      <c r="J369" s="71"/>
      <c r="K369" s="71"/>
      <c r="L369" s="71"/>
      <c r="M369" s="71"/>
      <c r="N369" s="71"/>
      <c r="O369" s="71"/>
      <c r="P369" s="71"/>
      <c r="Q369" s="71"/>
      <c r="R369" s="71"/>
      <c r="S369" s="71"/>
      <c r="T369" s="71"/>
      <c r="U369" s="71"/>
      <c r="V369" s="71"/>
      <c r="W369" s="71"/>
      <c r="X369" s="71"/>
      <c r="Y369" s="71"/>
      <c r="Z369" s="71"/>
      <c r="AA369" s="71"/>
      <c r="AB369" s="71"/>
      <c r="AC369" s="71"/>
      <c r="AD369" s="71"/>
      <c r="AE369" s="71"/>
    </row>
    <row r="370" spans="1:31" x14ac:dyDescent="0.3">
      <c r="A370" s="5"/>
      <c r="G370" s="71"/>
      <c r="H370" s="71"/>
      <c r="I370" s="71"/>
      <c r="J370" s="71"/>
      <c r="K370" s="71"/>
      <c r="L370" s="71"/>
      <c r="M370" s="71"/>
      <c r="N370" s="71"/>
      <c r="O370" s="71"/>
      <c r="P370" s="71"/>
      <c r="Q370" s="71"/>
      <c r="R370" s="71"/>
      <c r="S370" s="71"/>
      <c r="T370" s="71"/>
      <c r="U370" s="71"/>
      <c r="V370" s="71"/>
      <c r="W370" s="71"/>
      <c r="X370" s="71"/>
      <c r="Y370" s="71"/>
      <c r="Z370" s="71"/>
      <c r="AA370" s="71"/>
      <c r="AB370" s="71"/>
      <c r="AC370" s="71"/>
      <c r="AD370" s="71"/>
      <c r="AE370" s="71"/>
    </row>
    <row r="371" spans="1:31" x14ac:dyDescent="0.3">
      <c r="A371" s="5"/>
      <c r="G371" s="71"/>
      <c r="H371" s="71"/>
      <c r="I371" s="71"/>
      <c r="J371" s="71"/>
      <c r="K371" s="71"/>
      <c r="L371" s="71"/>
      <c r="M371" s="71"/>
      <c r="N371" s="71"/>
      <c r="O371" s="71"/>
      <c r="P371" s="71"/>
      <c r="Q371" s="71"/>
      <c r="R371" s="71"/>
      <c r="S371" s="71"/>
      <c r="T371" s="71"/>
      <c r="U371" s="71"/>
      <c r="V371" s="71"/>
      <c r="W371" s="71"/>
      <c r="X371" s="71"/>
      <c r="Y371" s="71"/>
      <c r="Z371" s="71"/>
      <c r="AA371" s="71"/>
      <c r="AB371" s="71"/>
      <c r="AC371" s="71"/>
      <c r="AD371" s="71"/>
      <c r="AE371" s="71"/>
    </row>
    <row r="372" spans="1:31" x14ac:dyDescent="0.3">
      <c r="A372" s="5"/>
      <c r="G372" s="71"/>
      <c r="H372" s="71"/>
      <c r="I372" s="71"/>
      <c r="J372" s="71"/>
      <c r="K372" s="71"/>
      <c r="L372" s="71"/>
      <c r="M372" s="71"/>
      <c r="N372" s="71"/>
      <c r="O372" s="71"/>
      <c r="P372" s="71"/>
      <c r="Q372" s="71"/>
      <c r="R372" s="71"/>
      <c r="S372" s="71"/>
      <c r="T372" s="71"/>
      <c r="U372" s="71"/>
      <c r="V372" s="71"/>
      <c r="W372" s="71"/>
      <c r="X372" s="71"/>
      <c r="Y372" s="71"/>
      <c r="Z372" s="71"/>
      <c r="AA372" s="71"/>
      <c r="AB372" s="71"/>
      <c r="AC372" s="71"/>
      <c r="AD372" s="71"/>
      <c r="AE372" s="71"/>
    </row>
    <row r="373" spans="1:31" x14ac:dyDescent="0.3">
      <c r="A373" s="5"/>
      <c r="G373" s="71"/>
      <c r="H373" s="71"/>
      <c r="I373" s="71"/>
      <c r="J373" s="71"/>
      <c r="K373" s="71"/>
      <c r="L373" s="71"/>
      <c r="M373" s="71"/>
      <c r="N373" s="71"/>
      <c r="O373" s="71"/>
      <c r="P373" s="71"/>
      <c r="Q373" s="71"/>
      <c r="R373" s="71"/>
      <c r="S373" s="71"/>
      <c r="T373" s="71"/>
      <c r="U373" s="71"/>
      <c r="V373" s="71"/>
      <c r="W373" s="71"/>
      <c r="X373" s="71"/>
      <c r="Y373" s="71"/>
      <c r="Z373" s="71"/>
      <c r="AA373" s="71"/>
      <c r="AB373" s="71"/>
      <c r="AC373" s="71"/>
      <c r="AD373" s="71"/>
      <c r="AE373" s="71"/>
    </row>
    <row r="374" spans="1:31" x14ac:dyDescent="0.3">
      <c r="A374" s="5"/>
      <c r="C374" s="77"/>
      <c r="D374" s="21"/>
      <c r="E374" s="21"/>
      <c r="F374" s="71"/>
      <c r="G374" s="71"/>
      <c r="H374" s="71"/>
      <c r="I374" s="71"/>
      <c r="J374" s="71"/>
      <c r="K374" s="71"/>
      <c r="L374" s="71"/>
      <c r="M374" s="71"/>
      <c r="N374" s="71"/>
      <c r="O374" s="71"/>
      <c r="P374" s="71"/>
      <c r="Q374" s="71"/>
      <c r="R374" s="71"/>
      <c r="S374" s="71"/>
      <c r="T374" s="71"/>
      <c r="U374" s="71"/>
      <c r="V374" s="71"/>
      <c r="W374" s="71"/>
      <c r="X374" s="71"/>
      <c r="Y374" s="71"/>
      <c r="Z374" s="71"/>
      <c r="AA374" s="71"/>
      <c r="AB374" s="71"/>
      <c r="AC374" s="71"/>
      <c r="AD374" s="71"/>
      <c r="AE374" s="71"/>
    </row>
    <row r="375" spans="1:31" x14ac:dyDescent="0.3">
      <c r="A375" s="5"/>
      <c r="C375" s="77"/>
      <c r="D375" s="21"/>
      <c r="E375" s="21"/>
      <c r="F375" s="71"/>
      <c r="G375" s="71"/>
      <c r="H375" s="71"/>
      <c r="I375" s="71"/>
      <c r="J375" s="71"/>
      <c r="K375" s="71"/>
      <c r="L375" s="71"/>
      <c r="M375" s="71"/>
      <c r="N375" s="71"/>
      <c r="O375" s="71"/>
      <c r="P375" s="71"/>
      <c r="Q375" s="71"/>
      <c r="R375" s="71"/>
      <c r="S375" s="71"/>
      <c r="T375" s="71"/>
      <c r="U375" s="71"/>
      <c r="V375" s="71"/>
      <c r="W375" s="71"/>
      <c r="X375" s="71"/>
      <c r="Y375" s="71"/>
      <c r="Z375" s="71"/>
      <c r="AA375" s="71"/>
      <c r="AB375" s="71"/>
      <c r="AC375" s="71"/>
      <c r="AD375" s="71"/>
      <c r="AE375" s="71"/>
    </row>
    <row r="376" spans="1:31" x14ac:dyDescent="0.3">
      <c r="A376" s="5"/>
      <c r="C376" s="77"/>
      <c r="D376" s="21"/>
      <c r="E376" s="21"/>
      <c r="F376" s="71"/>
      <c r="G376" s="71"/>
      <c r="H376" s="71"/>
      <c r="I376" s="71"/>
      <c r="J376" s="71"/>
      <c r="K376" s="71"/>
      <c r="L376" s="71"/>
      <c r="M376" s="71"/>
      <c r="N376" s="71"/>
      <c r="O376" s="71"/>
      <c r="P376" s="71"/>
      <c r="Q376" s="71"/>
      <c r="R376" s="71"/>
      <c r="S376" s="71"/>
      <c r="T376" s="71"/>
      <c r="U376" s="71"/>
      <c r="V376" s="71"/>
      <c r="W376" s="71"/>
      <c r="X376" s="71"/>
      <c r="Y376" s="71"/>
      <c r="Z376" s="71"/>
      <c r="AA376" s="71"/>
      <c r="AB376" s="71"/>
      <c r="AC376" s="71"/>
      <c r="AD376" s="71"/>
      <c r="AE376" s="71"/>
    </row>
    <row r="377" spans="1:31" x14ac:dyDescent="0.3">
      <c r="A377" s="5" t="s">
        <v>2075</v>
      </c>
      <c r="C377" s="77"/>
      <c r="D377" s="21"/>
      <c r="E377" s="21"/>
      <c r="F377" s="71"/>
      <c r="G377" s="71"/>
      <c r="H377" s="71"/>
      <c r="I377" s="71"/>
      <c r="J377" s="71"/>
      <c r="K377" s="71"/>
      <c r="L377" s="71"/>
      <c r="M377" s="71"/>
      <c r="N377" s="71"/>
      <c r="O377" s="71"/>
      <c r="P377" s="71"/>
      <c r="Q377" s="71"/>
      <c r="R377" s="71"/>
      <c r="S377" s="71"/>
      <c r="T377" s="71"/>
      <c r="U377" s="71"/>
      <c r="V377" s="71"/>
      <c r="W377" s="71"/>
      <c r="X377" s="71"/>
      <c r="Y377" s="71"/>
      <c r="Z377" s="71"/>
      <c r="AA377" s="71"/>
      <c r="AB377" s="71"/>
      <c r="AC377" s="71"/>
      <c r="AD377" s="71"/>
      <c r="AE377" s="71"/>
    </row>
    <row r="378" spans="1:31" x14ac:dyDescent="0.3">
      <c r="A378" s="5" t="s">
        <v>2078</v>
      </c>
      <c r="C378" s="77"/>
      <c r="D378" s="21"/>
      <c r="E378" s="21"/>
      <c r="F378" s="71"/>
      <c r="G378" s="71"/>
      <c r="H378" s="71"/>
      <c r="I378" s="71"/>
      <c r="J378" s="71"/>
      <c r="K378" s="71"/>
      <c r="L378" s="71"/>
      <c r="M378" s="71"/>
      <c r="N378" s="71"/>
      <c r="O378" s="71"/>
      <c r="P378" s="71"/>
      <c r="Q378" s="71"/>
      <c r="R378" s="71"/>
      <c r="S378" s="71"/>
      <c r="T378" s="71"/>
      <c r="U378" s="71"/>
      <c r="V378" s="71"/>
      <c r="W378" s="71"/>
      <c r="X378" s="71"/>
      <c r="Y378" s="71"/>
      <c r="Z378" s="71"/>
      <c r="AA378" s="71"/>
      <c r="AB378" s="71"/>
      <c r="AC378" s="71"/>
      <c r="AD378" s="71"/>
      <c r="AE378" s="71"/>
    </row>
    <row r="379" spans="1:31" x14ac:dyDescent="0.3">
      <c r="A379" s="5"/>
      <c r="C379" s="77"/>
      <c r="D379" s="21"/>
      <c r="E379" s="21"/>
      <c r="F379" s="71"/>
      <c r="G379" s="71"/>
      <c r="H379" s="71"/>
      <c r="I379" s="71"/>
      <c r="J379" s="71"/>
      <c r="K379" s="71"/>
      <c r="L379" s="71"/>
      <c r="M379" s="71"/>
      <c r="N379" s="71"/>
      <c r="O379" s="71"/>
      <c r="P379" s="71"/>
      <c r="Q379" s="71"/>
      <c r="R379" s="71"/>
      <c r="S379" s="71"/>
      <c r="T379" s="71"/>
      <c r="U379" s="71"/>
      <c r="V379" s="71"/>
      <c r="W379" s="71"/>
      <c r="X379" s="71"/>
      <c r="Y379" s="71"/>
      <c r="Z379" s="71"/>
      <c r="AA379" s="71"/>
      <c r="AB379" s="71"/>
      <c r="AC379" s="71"/>
      <c r="AD379" s="71"/>
      <c r="AE379" s="71"/>
    </row>
    <row r="380" spans="1:31" ht="23.5" customHeight="1" x14ac:dyDescent="0.3">
      <c r="A380" s="9" t="s">
        <v>2095</v>
      </c>
      <c r="C380" s="78" t="s">
        <v>1350</v>
      </c>
      <c r="D380" s="79"/>
      <c r="E380" s="866" t="s">
        <v>1171</v>
      </c>
      <c r="F380" s="867"/>
      <c r="G380" s="71"/>
      <c r="H380" s="71"/>
      <c r="I380" s="71"/>
      <c r="J380" s="71"/>
      <c r="K380" s="71"/>
      <c r="L380" s="71"/>
      <c r="M380" s="71"/>
      <c r="N380" s="71"/>
      <c r="O380" s="71"/>
      <c r="P380" s="71"/>
      <c r="Q380" s="71"/>
      <c r="R380" s="71"/>
      <c r="S380" s="71"/>
      <c r="T380" s="71"/>
      <c r="U380" s="71"/>
      <c r="V380" s="71"/>
      <c r="W380" s="71"/>
      <c r="X380" s="71"/>
      <c r="Y380" s="71"/>
      <c r="Z380" s="71"/>
      <c r="AA380" s="71"/>
      <c r="AB380" s="71"/>
      <c r="AC380" s="71"/>
      <c r="AD380" s="71"/>
      <c r="AE380" s="71"/>
    </row>
    <row r="381" spans="1:31" x14ac:dyDescent="0.3">
      <c r="A381" s="5"/>
      <c r="C381" s="78"/>
      <c r="D381" s="79" t="s">
        <v>12</v>
      </c>
      <c r="E381" s="79" t="s">
        <v>1157</v>
      </c>
      <c r="F381" s="362" t="s">
        <v>1158</v>
      </c>
      <c r="G381" s="71"/>
      <c r="H381" s="71"/>
      <c r="I381" s="71"/>
      <c r="J381" s="71"/>
      <c r="K381" s="71"/>
      <c r="L381" s="71"/>
      <c r="M381" s="71"/>
      <c r="N381" s="71"/>
      <c r="O381" s="71"/>
      <c r="P381" s="71"/>
      <c r="Q381" s="71"/>
      <c r="R381" s="71"/>
      <c r="S381" s="71"/>
      <c r="T381" s="71"/>
      <c r="U381" s="71"/>
      <c r="V381" s="71"/>
      <c r="W381" s="71"/>
      <c r="X381" s="71"/>
      <c r="Y381" s="71"/>
      <c r="Z381" s="71"/>
      <c r="AA381" s="71"/>
      <c r="AB381" s="71"/>
      <c r="AC381" s="71"/>
      <c r="AD381" s="71"/>
      <c r="AE381" s="71"/>
    </row>
    <row r="382" spans="1:31" ht="42" x14ac:dyDescent="0.3">
      <c r="A382" s="5"/>
      <c r="C382" s="374" t="s">
        <v>1237</v>
      </c>
      <c r="D382" s="171">
        <v>93847776</v>
      </c>
      <c r="E382" s="171">
        <v>69910591.370000005</v>
      </c>
      <c r="F382" s="375">
        <v>23937184.190000001</v>
      </c>
      <c r="G382" s="71"/>
      <c r="H382" s="71"/>
      <c r="I382" s="71"/>
      <c r="J382" s="71"/>
      <c r="K382" s="71"/>
      <c r="L382" s="71"/>
      <c r="M382" s="71"/>
      <c r="N382" s="71"/>
      <c r="O382" s="71"/>
      <c r="P382" s="71"/>
      <c r="Q382" s="71"/>
      <c r="R382" s="71"/>
      <c r="S382" s="71"/>
      <c r="T382" s="71"/>
      <c r="U382" s="71"/>
      <c r="V382" s="71"/>
      <c r="W382" s="71"/>
      <c r="X382" s="71"/>
      <c r="Y382" s="71"/>
      <c r="Z382" s="71"/>
      <c r="AA382" s="71"/>
      <c r="AB382" s="71"/>
      <c r="AC382" s="71"/>
      <c r="AD382" s="71"/>
      <c r="AE382" s="71"/>
    </row>
    <row r="383" spans="1:31" x14ac:dyDescent="0.3">
      <c r="A383" s="5"/>
      <c r="C383" s="374" t="s">
        <v>1236</v>
      </c>
      <c r="D383" s="171">
        <v>5333876</v>
      </c>
      <c r="E383" s="171">
        <v>3325549.78</v>
      </c>
      <c r="F383" s="375">
        <v>2008326.51</v>
      </c>
      <c r="G383" s="71"/>
      <c r="H383" s="71"/>
      <c r="I383" s="71"/>
      <c r="J383" s="71"/>
      <c r="K383" s="71"/>
      <c r="L383" s="71"/>
      <c r="M383" s="71"/>
      <c r="N383" s="71"/>
      <c r="O383" s="71"/>
      <c r="P383" s="71"/>
      <c r="Q383" s="71"/>
      <c r="R383" s="71"/>
      <c r="S383" s="71"/>
      <c r="T383" s="71"/>
      <c r="U383" s="71"/>
      <c r="V383" s="71"/>
      <c r="W383" s="71"/>
      <c r="X383" s="71"/>
      <c r="Y383" s="71"/>
      <c r="Z383" s="71"/>
      <c r="AA383" s="71"/>
      <c r="AB383" s="71"/>
      <c r="AC383" s="71"/>
      <c r="AD383" s="71"/>
      <c r="AE383" s="71"/>
    </row>
    <row r="384" spans="1:31" ht="28" x14ac:dyDescent="0.3">
      <c r="A384" s="5"/>
      <c r="C384" s="373" t="s">
        <v>1233</v>
      </c>
      <c r="D384" s="91">
        <v>413081</v>
      </c>
      <c r="E384" s="91">
        <v>149783</v>
      </c>
      <c r="F384" s="376">
        <v>263298</v>
      </c>
      <c r="G384" s="71"/>
      <c r="H384" s="71"/>
      <c r="I384" s="71"/>
      <c r="J384" s="71"/>
      <c r="K384" s="71"/>
      <c r="L384" s="71"/>
      <c r="M384" s="71"/>
      <c r="N384" s="71"/>
      <c r="O384" s="71"/>
      <c r="P384" s="71"/>
      <c r="Q384" s="71"/>
      <c r="R384" s="71"/>
      <c r="S384" s="71"/>
      <c r="T384" s="71"/>
      <c r="U384" s="71"/>
      <c r="V384" s="71"/>
      <c r="W384" s="71"/>
      <c r="X384" s="71"/>
      <c r="Y384" s="71"/>
      <c r="Z384" s="71"/>
      <c r="AA384" s="71"/>
      <c r="AB384" s="71"/>
      <c r="AC384" s="71"/>
      <c r="AD384" s="71"/>
      <c r="AE384" s="71"/>
    </row>
    <row r="385" spans="1:31" ht="42" x14ac:dyDescent="0.3">
      <c r="A385" s="5"/>
      <c r="C385" s="373" t="s">
        <v>1234</v>
      </c>
      <c r="D385" s="91">
        <v>339135</v>
      </c>
      <c r="E385" s="91">
        <v>172744.27</v>
      </c>
      <c r="F385" s="376">
        <v>166390.46</v>
      </c>
      <c r="G385" s="71"/>
      <c r="H385" s="71"/>
      <c r="I385" s="71"/>
      <c r="J385" s="71"/>
      <c r="K385" s="71"/>
      <c r="L385" s="71"/>
      <c r="M385" s="71"/>
      <c r="N385" s="71"/>
      <c r="O385" s="71"/>
      <c r="P385" s="71"/>
      <c r="Q385" s="71"/>
      <c r="R385" s="71"/>
      <c r="S385" s="71"/>
      <c r="T385" s="71"/>
      <c r="U385" s="71"/>
      <c r="V385" s="71"/>
      <c r="W385" s="71"/>
      <c r="X385" s="71"/>
      <c r="Y385" s="71"/>
      <c r="Z385" s="71"/>
      <c r="AA385" s="71"/>
      <c r="AB385" s="71"/>
      <c r="AC385" s="71"/>
      <c r="AD385" s="71"/>
      <c r="AE385" s="71"/>
    </row>
    <row r="386" spans="1:31" x14ac:dyDescent="0.3">
      <c r="A386" s="5"/>
      <c r="C386" s="373" t="s">
        <v>1235</v>
      </c>
      <c r="D386" s="91">
        <v>725114</v>
      </c>
      <c r="E386" s="91">
        <v>384733.12</v>
      </c>
      <c r="F386" s="376">
        <v>340380.46</v>
      </c>
      <c r="G386" s="71"/>
      <c r="H386" s="71"/>
      <c r="I386" s="71"/>
      <c r="J386" s="71"/>
      <c r="K386" s="71"/>
      <c r="L386" s="71"/>
      <c r="M386" s="71"/>
      <c r="N386" s="71"/>
      <c r="O386" s="71"/>
      <c r="P386" s="71"/>
      <c r="Q386" s="71"/>
      <c r="R386" s="71"/>
      <c r="S386" s="71"/>
      <c r="T386" s="71"/>
      <c r="U386" s="71"/>
      <c r="V386" s="71"/>
      <c r="W386" s="71"/>
      <c r="X386" s="71"/>
      <c r="Y386" s="71"/>
      <c r="Z386" s="71"/>
      <c r="AA386" s="71"/>
      <c r="AB386" s="71"/>
      <c r="AC386" s="71"/>
      <c r="AD386" s="71"/>
      <c r="AE386" s="71"/>
    </row>
    <row r="387" spans="1:31" ht="28" x14ac:dyDescent="0.3">
      <c r="A387" s="5"/>
      <c r="C387" s="373" t="s">
        <v>1349</v>
      </c>
      <c r="D387" s="91">
        <v>3856546</v>
      </c>
      <c r="E387" s="91">
        <v>2618288.92</v>
      </c>
      <c r="F387" s="376">
        <v>1238257.49</v>
      </c>
      <c r="G387" s="71"/>
      <c r="H387" s="71"/>
      <c r="I387" s="71"/>
      <c r="J387" s="71"/>
      <c r="K387" s="71"/>
      <c r="L387" s="71"/>
      <c r="M387" s="71"/>
      <c r="N387" s="71"/>
      <c r="O387" s="71"/>
      <c r="P387" s="71"/>
      <c r="Q387" s="71"/>
      <c r="R387" s="71"/>
      <c r="S387" s="71"/>
      <c r="T387" s="71"/>
      <c r="U387" s="71"/>
      <c r="V387" s="71"/>
      <c r="W387" s="71"/>
      <c r="X387" s="71"/>
      <c r="Y387" s="71"/>
      <c r="Z387" s="71"/>
      <c r="AA387" s="71"/>
      <c r="AB387" s="71"/>
      <c r="AC387" s="71"/>
      <c r="AD387" s="71"/>
      <c r="AE387" s="71"/>
    </row>
    <row r="388" spans="1:31" ht="28" x14ac:dyDescent="0.3">
      <c r="A388" s="5"/>
      <c r="C388" s="374" t="s">
        <v>1219</v>
      </c>
      <c r="D388" s="171">
        <v>88513899</v>
      </c>
      <c r="E388" s="171">
        <v>66585041.590000004</v>
      </c>
      <c r="F388" s="375">
        <v>21928857.68</v>
      </c>
      <c r="G388" s="71"/>
      <c r="H388" s="71"/>
      <c r="I388" s="71"/>
      <c r="J388" s="71"/>
      <c r="K388" s="71"/>
      <c r="L388" s="71"/>
      <c r="M388" s="71"/>
      <c r="N388" s="71"/>
      <c r="O388" s="71"/>
      <c r="P388" s="71"/>
      <c r="Q388" s="71"/>
      <c r="R388" s="71"/>
      <c r="S388" s="71"/>
      <c r="T388" s="71"/>
      <c r="U388" s="71"/>
      <c r="V388" s="71"/>
      <c r="W388" s="71"/>
      <c r="X388" s="71"/>
      <c r="Y388" s="71"/>
      <c r="Z388" s="71"/>
      <c r="AA388" s="71"/>
      <c r="AB388" s="71"/>
      <c r="AC388" s="71"/>
      <c r="AD388" s="71"/>
      <c r="AE388" s="71"/>
    </row>
    <row r="389" spans="1:31" x14ac:dyDescent="0.3">
      <c r="A389" s="5"/>
      <c r="C389" s="77"/>
      <c r="D389" s="21"/>
      <c r="E389" s="21"/>
      <c r="F389" s="71"/>
      <c r="G389" s="71"/>
      <c r="H389" s="71"/>
      <c r="I389" s="71"/>
      <c r="J389" s="71"/>
      <c r="K389" s="71"/>
      <c r="L389" s="71"/>
      <c r="M389" s="71"/>
      <c r="N389" s="71"/>
      <c r="O389" s="71"/>
      <c r="P389" s="71"/>
      <c r="Q389" s="71"/>
      <c r="R389" s="71"/>
      <c r="S389" s="71"/>
      <c r="T389" s="71"/>
      <c r="U389" s="71"/>
      <c r="V389" s="71"/>
      <c r="W389" s="71"/>
      <c r="X389" s="71"/>
      <c r="Y389" s="71"/>
      <c r="Z389" s="71"/>
      <c r="AA389" s="71"/>
      <c r="AB389" s="71"/>
      <c r="AC389" s="71"/>
      <c r="AD389" s="71"/>
      <c r="AE389" s="71"/>
    </row>
    <row r="390" spans="1:31" x14ac:dyDescent="0.3">
      <c r="A390" s="5"/>
      <c r="C390" s="77"/>
      <c r="D390" s="21"/>
      <c r="E390" s="21"/>
      <c r="F390" s="71"/>
      <c r="G390" s="71"/>
      <c r="H390" s="71"/>
      <c r="I390" s="71"/>
      <c r="J390" s="71"/>
      <c r="K390" s="71"/>
      <c r="L390" s="71"/>
      <c r="M390" s="71"/>
      <c r="N390" s="71"/>
      <c r="O390" s="71"/>
      <c r="P390" s="71"/>
      <c r="Q390" s="71"/>
      <c r="R390" s="71"/>
      <c r="S390" s="71"/>
      <c r="T390" s="71"/>
      <c r="U390" s="71"/>
      <c r="V390" s="71"/>
      <c r="W390" s="71"/>
      <c r="X390" s="71"/>
      <c r="Y390" s="71"/>
      <c r="Z390" s="71"/>
      <c r="AA390" s="71"/>
      <c r="AB390" s="71"/>
      <c r="AC390" s="71"/>
      <c r="AD390" s="71"/>
      <c r="AE390" s="71"/>
    </row>
    <row r="391" spans="1:31" x14ac:dyDescent="0.3">
      <c r="A391" s="5"/>
      <c r="C391" s="77"/>
      <c r="D391" s="21"/>
      <c r="E391" s="21"/>
      <c r="F391" s="71"/>
      <c r="G391" s="71"/>
      <c r="H391" s="71"/>
      <c r="I391" s="71"/>
      <c r="J391" s="71"/>
      <c r="K391" s="71"/>
      <c r="L391" s="71"/>
      <c r="M391" s="71"/>
      <c r="N391" s="71"/>
      <c r="O391" s="71"/>
      <c r="P391" s="71"/>
      <c r="Q391" s="71"/>
      <c r="R391" s="71"/>
      <c r="S391" s="71"/>
      <c r="T391" s="71"/>
      <c r="U391" s="71"/>
      <c r="V391" s="71"/>
      <c r="W391" s="71"/>
      <c r="X391" s="71"/>
      <c r="Y391" s="71"/>
      <c r="Z391" s="71"/>
      <c r="AA391" s="71"/>
      <c r="AB391" s="71"/>
      <c r="AC391" s="71"/>
      <c r="AD391" s="71"/>
      <c r="AE391" s="71"/>
    </row>
    <row r="392" spans="1:31" x14ac:dyDescent="0.3">
      <c r="A392" s="5"/>
      <c r="C392" s="77"/>
      <c r="D392" s="21"/>
      <c r="E392" s="21"/>
      <c r="F392" s="71"/>
      <c r="G392" s="71"/>
      <c r="H392" s="71"/>
      <c r="I392" s="71"/>
      <c r="J392" s="71"/>
      <c r="K392" s="71"/>
      <c r="L392" s="71"/>
      <c r="M392" s="71"/>
      <c r="N392" s="71"/>
      <c r="O392" s="71"/>
      <c r="P392" s="71"/>
      <c r="Q392" s="71"/>
      <c r="R392" s="71"/>
      <c r="S392" s="71"/>
      <c r="T392" s="71"/>
      <c r="U392" s="71"/>
      <c r="V392" s="71"/>
      <c r="W392" s="71"/>
      <c r="X392" s="71"/>
      <c r="Y392" s="71"/>
      <c r="Z392" s="71"/>
      <c r="AA392" s="71"/>
      <c r="AB392" s="71"/>
      <c r="AC392" s="71"/>
      <c r="AD392" s="71"/>
      <c r="AE392" s="71"/>
    </row>
    <row r="393" spans="1:31" x14ac:dyDescent="0.3">
      <c r="A393" s="5"/>
      <c r="C393" s="77"/>
      <c r="D393" s="21"/>
      <c r="E393" s="21"/>
      <c r="F393" s="71"/>
      <c r="G393" s="71"/>
      <c r="H393" s="71"/>
      <c r="I393" s="71"/>
      <c r="J393" s="71"/>
      <c r="K393" s="71"/>
      <c r="L393" s="71"/>
      <c r="M393" s="71"/>
      <c r="N393" s="71"/>
      <c r="O393" s="71"/>
      <c r="P393" s="71"/>
      <c r="Q393" s="71"/>
      <c r="R393" s="71"/>
      <c r="S393" s="71"/>
      <c r="T393" s="71"/>
      <c r="U393" s="71"/>
      <c r="V393" s="71"/>
      <c r="W393" s="71"/>
      <c r="X393" s="71"/>
      <c r="Y393" s="71"/>
      <c r="Z393" s="71"/>
      <c r="AA393" s="71"/>
      <c r="AB393" s="71"/>
      <c r="AC393" s="71"/>
      <c r="AD393" s="71"/>
      <c r="AE393" s="71"/>
    </row>
    <row r="394" spans="1:31" x14ac:dyDescent="0.3">
      <c r="A394" s="5"/>
      <c r="C394" s="77"/>
      <c r="D394" s="21"/>
      <c r="E394" s="21"/>
      <c r="F394" s="71"/>
      <c r="G394" s="71"/>
      <c r="H394" s="71"/>
      <c r="I394" s="71"/>
      <c r="J394" s="71"/>
      <c r="K394" s="71"/>
      <c r="L394" s="71"/>
      <c r="M394" s="71"/>
      <c r="N394" s="71"/>
      <c r="O394" s="71"/>
      <c r="P394" s="71"/>
      <c r="Q394" s="71"/>
      <c r="R394" s="71"/>
      <c r="S394" s="71"/>
      <c r="T394" s="71"/>
      <c r="U394" s="71"/>
      <c r="V394" s="71"/>
      <c r="W394" s="71"/>
      <c r="X394" s="71"/>
      <c r="Y394" s="71"/>
      <c r="Z394" s="71"/>
      <c r="AA394" s="71"/>
      <c r="AB394" s="71"/>
      <c r="AC394" s="71"/>
      <c r="AD394" s="71"/>
      <c r="AE394" s="71"/>
    </row>
    <row r="395" spans="1:31" x14ac:dyDescent="0.3">
      <c r="A395" s="5"/>
      <c r="C395" s="77"/>
      <c r="D395" s="21"/>
      <c r="E395" s="21"/>
      <c r="F395" s="71"/>
      <c r="G395" s="71"/>
      <c r="H395" s="71"/>
      <c r="I395" s="71"/>
      <c r="J395" s="71"/>
      <c r="K395" s="71"/>
      <c r="L395" s="71"/>
      <c r="M395" s="71"/>
      <c r="N395" s="71"/>
      <c r="O395" s="71"/>
      <c r="P395" s="71"/>
      <c r="Q395" s="71"/>
      <c r="R395" s="71"/>
      <c r="S395" s="71"/>
      <c r="T395" s="71"/>
      <c r="U395" s="71"/>
      <c r="V395" s="71"/>
      <c r="W395" s="71"/>
      <c r="X395" s="71"/>
      <c r="Y395" s="71"/>
      <c r="Z395" s="71"/>
      <c r="AA395" s="71"/>
      <c r="AB395" s="71"/>
      <c r="AC395" s="71"/>
      <c r="AD395" s="71"/>
      <c r="AE395" s="71"/>
    </row>
    <row r="396" spans="1:31" x14ac:dyDescent="0.3">
      <c r="A396" s="5"/>
      <c r="C396" s="77"/>
      <c r="D396" s="21"/>
      <c r="E396" s="21"/>
      <c r="F396" s="71"/>
      <c r="G396" s="71"/>
      <c r="H396" s="71"/>
      <c r="I396" s="71"/>
      <c r="J396" s="71"/>
      <c r="K396" s="71"/>
      <c r="L396" s="71"/>
      <c r="M396" s="71"/>
      <c r="N396" s="71"/>
      <c r="O396" s="71"/>
      <c r="P396" s="71"/>
      <c r="Q396" s="71"/>
      <c r="R396" s="71"/>
      <c r="S396" s="71"/>
      <c r="T396" s="71"/>
      <c r="U396" s="71"/>
      <c r="V396" s="71"/>
      <c r="W396" s="71"/>
      <c r="X396" s="71"/>
      <c r="Y396" s="71"/>
      <c r="Z396" s="71"/>
      <c r="AA396" s="71"/>
      <c r="AB396" s="71"/>
      <c r="AC396" s="71"/>
      <c r="AD396" s="71"/>
      <c r="AE396" s="71"/>
    </row>
    <row r="397" spans="1:31" x14ac:dyDescent="0.3">
      <c r="A397" s="5"/>
      <c r="C397" s="77"/>
      <c r="D397" s="21"/>
      <c r="E397" s="21"/>
      <c r="F397" s="71"/>
      <c r="G397" s="71"/>
      <c r="H397" s="71"/>
      <c r="I397" s="71"/>
      <c r="J397" s="71"/>
      <c r="K397" s="71"/>
      <c r="L397" s="71"/>
      <c r="M397" s="71"/>
      <c r="N397" s="71"/>
      <c r="O397" s="71"/>
      <c r="P397" s="71"/>
      <c r="Q397" s="71"/>
      <c r="R397" s="71"/>
      <c r="S397" s="71"/>
      <c r="T397" s="71"/>
      <c r="U397" s="71"/>
      <c r="V397" s="71"/>
      <c r="W397" s="71"/>
      <c r="X397" s="71"/>
      <c r="Y397" s="71"/>
      <c r="Z397" s="71"/>
      <c r="AA397" s="71"/>
      <c r="AB397" s="71"/>
      <c r="AC397" s="71"/>
      <c r="AD397" s="71"/>
      <c r="AE397" s="71"/>
    </row>
    <row r="398" spans="1:31" x14ac:dyDescent="0.3">
      <c r="A398" s="5" t="s">
        <v>2075</v>
      </c>
      <c r="C398" s="77"/>
      <c r="D398" s="21"/>
      <c r="E398" s="21"/>
      <c r="F398" s="71"/>
      <c r="G398" s="71"/>
      <c r="H398" s="71"/>
      <c r="I398" s="71"/>
      <c r="J398" s="71"/>
      <c r="K398" s="71"/>
      <c r="L398" s="71"/>
      <c r="M398" s="71"/>
      <c r="N398" s="71"/>
      <c r="O398" s="71"/>
      <c r="P398" s="71"/>
      <c r="Q398" s="71"/>
      <c r="R398" s="71"/>
      <c r="S398" s="71"/>
      <c r="T398" s="71"/>
      <c r="U398" s="71"/>
      <c r="V398" s="71"/>
      <c r="W398" s="71"/>
      <c r="X398" s="71"/>
      <c r="Y398" s="71"/>
      <c r="Z398" s="71"/>
      <c r="AA398" s="71"/>
      <c r="AB398" s="71"/>
      <c r="AC398" s="71"/>
      <c r="AD398" s="71"/>
      <c r="AE398" s="71"/>
    </row>
    <row r="399" spans="1:31" x14ac:dyDescent="0.3">
      <c r="A399" s="5"/>
      <c r="C399" s="77"/>
      <c r="D399" s="21"/>
      <c r="E399" s="21"/>
      <c r="F399" s="71"/>
      <c r="G399" s="71"/>
      <c r="H399" s="71"/>
      <c r="I399" s="71"/>
      <c r="J399" s="71"/>
      <c r="K399" s="71"/>
      <c r="L399" s="71"/>
      <c r="M399" s="71"/>
      <c r="N399" s="71"/>
      <c r="O399" s="71"/>
      <c r="P399" s="71"/>
      <c r="Q399" s="71"/>
      <c r="R399" s="71"/>
      <c r="S399" s="71"/>
      <c r="T399" s="71"/>
      <c r="U399" s="71"/>
      <c r="V399" s="71"/>
      <c r="W399" s="71"/>
      <c r="X399" s="71"/>
      <c r="Y399" s="71"/>
      <c r="Z399" s="71"/>
      <c r="AA399" s="71"/>
      <c r="AB399" s="71"/>
      <c r="AC399" s="71"/>
      <c r="AD399" s="71"/>
      <c r="AE399" s="71"/>
    </row>
    <row r="400" spans="1:31" x14ac:dyDescent="0.3">
      <c r="A400" s="5"/>
      <c r="C400" s="77"/>
      <c r="D400" s="21"/>
      <c r="E400" s="21"/>
      <c r="F400" s="71"/>
      <c r="G400" s="71"/>
      <c r="H400" s="71"/>
      <c r="I400" s="71"/>
      <c r="J400" s="71"/>
      <c r="K400" s="71"/>
      <c r="L400" s="71"/>
      <c r="M400" s="71"/>
      <c r="N400" s="71"/>
      <c r="O400" s="71"/>
      <c r="P400" s="71"/>
      <c r="Q400" s="71"/>
      <c r="R400" s="71"/>
      <c r="S400" s="71"/>
      <c r="T400" s="71"/>
      <c r="U400" s="71"/>
      <c r="V400" s="71"/>
      <c r="W400" s="71"/>
      <c r="X400" s="71"/>
      <c r="Y400" s="71"/>
      <c r="Z400" s="71"/>
      <c r="AA400" s="71"/>
      <c r="AB400" s="71"/>
      <c r="AC400" s="71"/>
      <c r="AD400" s="71"/>
      <c r="AE400" s="71"/>
    </row>
    <row r="401" spans="1:6" x14ac:dyDescent="0.3">
      <c r="A401" s="9" t="s">
        <v>2205</v>
      </c>
    </row>
    <row r="405" spans="1:6" x14ac:dyDescent="0.3">
      <c r="C405" s="3" t="s">
        <v>2027</v>
      </c>
      <c r="E405" s="146"/>
    </row>
    <row r="406" spans="1:6" x14ac:dyDescent="0.3">
      <c r="C406" s="10"/>
      <c r="D406" s="538">
        <v>2023</v>
      </c>
      <c r="E406" s="538">
        <v>2024</v>
      </c>
      <c r="F406" s="538">
        <v>2025</v>
      </c>
    </row>
    <row r="407" spans="1:6" x14ac:dyDescent="0.3">
      <c r="C407" s="11" t="s">
        <v>1351</v>
      </c>
      <c r="D407" s="51">
        <v>1281</v>
      </c>
      <c r="E407" s="51">
        <v>1317</v>
      </c>
      <c r="F407" s="51">
        <v>1349</v>
      </c>
    </row>
    <row r="408" spans="1:6" x14ac:dyDescent="0.3">
      <c r="C408" s="11" t="s">
        <v>1352</v>
      </c>
      <c r="D408" s="82">
        <v>2663</v>
      </c>
      <c r="E408" s="51">
        <v>2668</v>
      </c>
      <c r="F408" s="51">
        <v>2690</v>
      </c>
    </row>
    <row r="409" spans="1:6" x14ac:dyDescent="0.3">
      <c r="C409" s="11" t="s">
        <v>389</v>
      </c>
      <c r="D409" s="51">
        <v>234</v>
      </c>
      <c r="E409" s="51">
        <v>218</v>
      </c>
      <c r="F409" s="51">
        <v>200</v>
      </c>
    </row>
    <row r="410" spans="1:6" x14ac:dyDescent="0.3">
      <c r="C410" s="11" t="s">
        <v>386</v>
      </c>
      <c r="D410" s="51">
        <v>714</v>
      </c>
      <c r="E410" s="51">
        <v>722</v>
      </c>
      <c r="F410" s="51">
        <v>672</v>
      </c>
    </row>
    <row r="411" spans="1:6" x14ac:dyDescent="0.3">
      <c r="C411" s="11" t="s">
        <v>108</v>
      </c>
      <c r="D411" s="82">
        <f>SUM(D407:D410)</f>
        <v>4892</v>
      </c>
      <c r="E411" s="82">
        <f t="shared" ref="E411:F411" si="18">SUM(E407:E410)</f>
        <v>4925</v>
      </c>
      <c r="F411" s="82">
        <f t="shared" si="18"/>
        <v>4911</v>
      </c>
    </row>
    <row r="418" spans="1:1" x14ac:dyDescent="0.3">
      <c r="A418" s="3" t="s">
        <v>2004</v>
      </c>
    </row>
  </sheetData>
  <mergeCells count="6">
    <mergeCell ref="A284:A285"/>
    <mergeCell ref="C284:I284"/>
    <mergeCell ref="E380:F380"/>
    <mergeCell ref="C346:C347"/>
    <mergeCell ref="D346:D347"/>
    <mergeCell ref="E346:F346"/>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2:G25"/>
  <sheetViews>
    <sheetView workbookViewId="0">
      <selection activeCell="H25" sqref="H25"/>
    </sheetView>
  </sheetViews>
  <sheetFormatPr defaultColWidth="8.7265625" defaultRowHeight="14" x14ac:dyDescent="0.3"/>
  <cols>
    <col min="1" max="1" width="52.7265625" style="3" customWidth="1"/>
    <col min="2" max="2" width="27" style="3" customWidth="1"/>
    <col min="3" max="3" width="13.1796875" style="3" customWidth="1"/>
    <col min="4" max="4" width="12.453125" style="3" customWidth="1"/>
    <col min="5" max="6" width="8.7265625" style="3"/>
    <col min="7" max="7" width="14" style="3" customWidth="1"/>
    <col min="8" max="16384" width="8.7265625" style="3"/>
  </cols>
  <sheetData>
    <row r="2" spans="1:7" ht="14.5" thickBot="1" x14ac:dyDescent="0.35">
      <c r="A2" s="9" t="s">
        <v>1717</v>
      </c>
    </row>
    <row r="3" spans="1:7" ht="14.5" thickBot="1" x14ac:dyDescent="0.35">
      <c r="A3" s="37" t="s">
        <v>1718</v>
      </c>
      <c r="B3" s="654">
        <v>2025</v>
      </c>
    </row>
    <row r="4" spans="1:7" ht="14.5" thickBot="1" x14ac:dyDescent="0.35">
      <c r="A4" s="43" t="s">
        <v>135</v>
      </c>
      <c r="B4" s="35">
        <v>15</v>
      </c>
    </row>
    <row r="5" spans="1:7" ht="14.5" thickBot="1" x14ac:dyDescent="0.35">
      <c r="A5" s="43" t="s">
        <v>137</v>
      </c>
      <c r="B5" s="35">
        <v>13</v>
      </c>
    </row>
    <row r="6" spans="1:7" ht="14.5" thickBot="1" x14ac:dyDescent="0.35">
      <c r="A6" s="43" t="s">
        <v>136</v>
      </c>
      <c r="B6" s="35">
        <v>10</v>
      </c>
    </row>
    <row r="7" spans="1:7" ht="14.5" thickBot="1" x14ac:dyDescent="0.35">
      <c r="A7" s="43" t="s">
        <v>138</v>
      </c>
      <c r="B7" s="35">
        <v>24</v>
      </c>
    </row>
    <row r="8" spans="1:7" ht="14.5" thickBot="1" x14ac:dyDescent="0.35">
      <c r="A8" s="43" t="s">
        <v>139</v>
      </c>
      <c r="B8" s="35">
        <v>30</v>
      </c>
    </row>
    <row r="9" spans="1:7" ht="14.5" thickBot="1" x14ac:dyDescent="0.35">
      <c r="A9" s="43" t="s">
        <v>140</v>
      </c>
      <c r="B9" s="35">
        <v>22</v>
      </c>
    </row>
    <row r="10" spans="1:7" ht="14.5" thickBot="1" x14ac:dyDescent="0.35">
      <c r="A10" s="43" t="s">
        <v>141</v>
      </c>
      <c r="B10" s="35">
        <v>24</v>
      </c>
    </row>
    <row r="11" spans="1:7" ht="14.5" thickBot="1" x14ac:dyDescent="0.35">
      <c r="A11" s="43" t="s">
        <v>142</v>
      </c>
      <c r="B11" s="35">
        <v>29</v>
      </c>
    </row>
    <row r="12" spans="1:7" ht="14.5" thickBot="1" x14ac:dyDescent="0.35">
      <c r="A12" s="44" t="s">
        <v>12</v>
      </c>
      <c r="B12" s="249">
        <v>167</v>
      </c>
    </row>
    <row r="13" spans="1:7" x14ac:dyDescent="0.3">
      <c r="A13" s="5" t="s">
        <v>161</v>
      </c>
    </row>
    <row r="15" spans="1:7" ht="14.5" thickBot="1" x14ac:dyDescent="0.35">
      <c r="A15" s="9" t="s">
        <v>1719</v>
      </c>
    </row>
    <row r="16" spans="1:7" ht="27" customHeight="1" thickBot="1" x14ac:dyDescent="0.35">
      <c r="A16" s="679" t="s">
        <v>1272</v>
      </c>
      <c r="B16" s="835" t="s">
        <v>204</v>
      </c>
      <c r="C16" s="836"/>
      <c r="D16" s="874"/>
      <c r="E16" s="837" t="s">
        <v>1273</v>
      </c>
      <c r="F16" s="875"/>
      <c r="G16" s="838"/>
    </row>
    <row r="17" spans="1:7" ht="14.5" thickBot="1" x14ac:dyDescent="0.35">
      <c r="A17" s="678"/>
      <c r="B17" s="674" t="s">
        <v>1568</v>
      </c>
      <c r="C17" s="674" t="s">
        <v>1809</v>
      </c>
      <c r="D17" s="674" t="s">
        <v>1810</v>
      </c>
      <c r="E17" s="674" t="s">
        <v>1568</v>
      </c>
      <c r="F17" s="674" t="s">
        <v>1809</v>
      </c>
      <c r="G17" s="674" t="s">
        <v>1810</v>
      </c>
    </row>
    <row r="18" spans="1:7" ht="27.5" thickBot="1" x14ac:dyDescent="0.35">
      <c r="A18" s="675" t="s">
        <v>1720</v>
      </c>
      <c r="B18" s="250">
        <v>263</v>
      </c>
      <c r="C18" s="250">
        <v>180</v>
      </c>
      <c r="D18" s="676">
        <v>68.400000000000006</v>
      </c>
      <c r="E18" s="250" t="s">
        <v>1721</v>
      </c>
      <c r="F18" s="250" t="s">
        <v>1811</v>
      </c>
      <c r="G18" s="676">
        <v>77.3</v>
      </c>
    </row>
    <row r="19" spans="1:7" ht="27.5" thickBot="1" x14ac:dyDescent="0.35">
      <c r="A19" s="675" t="s">
        <v>1722</v>
      </c>
      <c r="B19" s="676">
        <v>71</v>
      </c>
      <c r="C19" s="676">
        <v>47</v>
      </c>
      <c r="D19" s="676">
        <v>66.2</v>
      </c>
      <c r="E19" s="677" t="s">
        <v>1723</v>
      </c>
      <c r="F19" s="676" t="s">
        <v>1812</v>
      </c>
      <c r="G19" s="676">
        <v>100.1</v>
      </c>
    </row>
    <row r="20" spans="1:7" ht="14.5" thickBot="1" x14ac:dyDescent="0.35">
      <c r="A20" s="675" t="s">
        <v>1724</v>
      </c>
      <c r="B20" s="676">
        <v>39</v>
      </c>
      <c r="C20" s="676">
        <v>10</v>
      </c>
      <c r="D20" s="676">
        <v>25.6</v>
      </c>
      <c r="E20" s="676" t="s">
        <v>1813</v>
      </c>
      <c r="F20" s="677">
        <v>73250</v>
      </c>
      <c r="G20" s="676">
        <v>15.5</v>
      </c>
    </row>
    <row r="21" spans="1:7" ht="14.5" thickBot="1" x14ac:dyDescent="0.35">
      <c r="A21" s="675" t="s">
        <v>1725</v>
      </c>
      <c r="B21" s="676">
        <v>22</v>
      </c>
      <c r="C21" s="676">
        <v>34</v>
      </c>
      <c r="D21" s="676">
        <v>154.5</v>
      </c>
      <c r="E21" s="677" t="s">
        <v>1814</v>
      </c>
      <c r="F21" s="677" t="s">
        <v>1815</v>
      </c>
      <c r="G21" s="676">
        <v>343.6</v>
      </c>
    </row>
    <row r="22" spans="1:7" ht="14.5" thickBot="1" x14ac:dyDescent="0.35">
      <c r="A22" s="675" t="s">
        <v>1726</v>
      </c>
      <c r="B22" s="676">
        <v>130</v>
      </c>
      <c r="C22" s="676">
        <v>88</v>
      </c>
      <c r="D22" s="676">
        <v>67.7</v>
      </c>
      <c r="E22" s="676" t="s">
        <v>1727</v>
      </c>
      <c r="F22" s="676" t="s">
        <v>1816</v>
      </c>
      <c r="G22" s="676">
        <v>83.8</v>
      </c>
    </row>
    <row r="23" spans="1:7" ht="14.5" thickBot="1" x14ac:dyDescent="0.35">
      <c r="A23" s="675" t="s">
        <v>1728</v>
      </c>
      <c r="B23" s="676">
        <v>13</v>
      </c>
      <c r="C23" s="676">
        <v>2</v>
      </c>
      <c r="D23" s="676">
        <v>15.4</v>
      </c>
      <c r="E23" s="677" t="s">
        <v>1817</v>
      </c>
      <c r="F23" s="677" t="s">
        <v>1818</v>
      </c>
      <c r="G23" s="676">
        <v>30.2</v>
      </c>
    </row>
    <row r="24" spans="1:7" ht="14.5" thickBot="1" x14ac:dyDescent="0.35">
      <c r="A24" s="675" t="s">
        <v>1729</v>
      </c>
      <c r="B24" s="677">
        <v>3441</v>
      </c>
      <c r="C24" s="677">
        <v>703</v>
      </c>
      <c r="D24" s="676">
        <v>20.399999999999999</v>
      </c>
      <c r="E24" s="676" t="s">
        <v>1730</v>
      </c>
      <c r="F24" s="677">
        <v>863621</v>
      </c>
      <c r="G24" s="676">
        <v>27.4</v>
      </c>
    </row>
    <row r="25" spans="1:7" x14ac:dyDescent="0.3">
      <c r="A25" s="5" t="s">
        <v>1819</v>
      </c>
    </row>
  </sheetData>
  <mergeCells count="2">
    <mergeCell ref="B16:D16"/>
    <mergeCell ref="E16:G1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C8D4"/>
  </sheetPr>
  <dimension ref="A2:AG62"/>
  <sheetViews>
    <sheetView zoomScaleNormal="100" workbookViewId="0"/>
  </sheetViews>
  <sheetFormatPr defaultColWidth="9.1796875" defaultRowHeight="14" x14ac:dyDescent="0.3"/>
  <cols>
    <col min="1" max="4" width="9.1796875" style="509"/>
    <col min="5" max="11" width="9.1796875" style="1"/>
    <col min="12" max="12" width="23.7265625" style="1" customWidth="1"/>
    <col min="13" max="13" width="16" style="1" customWidth="1"/>
    <col min="14" max="14" width="22.26953125" style="1" customWidth="1"/>
    <col min="15" max="15" width="13.453125" style="1" bestFit="1" customWidth="1"/>
    <col min="16" max="16" width="10.453125" style="1" customWidth="1"/>
    <col min="17" max="17" width="10" style="1" bestFit="1" customWidth="1"/>
    <col min="18" max="18" width="2.7265625" style="1" customWidth="1"/>
    <col min="19" max="19" width="16.54296875" style="1" customWidth="1"/>
    <col min="20" max="20" width="10" style="1" customWidth="1"/>
    <col min="21" max="21" width="9.1796875" style="1"/>
    <col min="22" max="22" width="3.1796875" style="1" customWidth="1"/>
    <col min="23" max="23" width="9.1796875" style="1"/>
    <col min="24" max="24" width="3.1796875" style="1" customWidth="1"/>
    <col min="25" max="26" width="9.1796875" style="1"/>
    <col min="27" max="27" width="17.26953125" style="1" customWidth="1"/>
    <col min="28" max="28" width="17.81640625" style="1" customWidth="1"/>
    <col min="29" max="29" width="9.54296875" style="1" bestFit="1" customWidth="1"/>
    <col min="30" max="30" width="9.26953125" style="1" bestFit="1" customWidth="1"/>
    <col min="31" max="31" width="9.7265625" style="1" customWidth="1"/>
    <col min="32" max="32" width="10.453125" style="1" bestFit="1" customWidth="1"/>
    <col min="33" max="33" width="5.453125" style="1" bestFit="1" customWidth="1"/>
    <col min="34" max="16384" width="9.1796875" style="1"/>
  </cols>
  <sheetData>
    <row r="2" spans="1:33" x14ac:dyDescent="0.3">
      <c r="A2" s="508" t="s">
        <v>2206</v>
      </c>
      <c r="L2" s="104" t="s">
        <v>2096</v>
      </c>
    </row>
    <row r="3" spans="1:33" ht="48.75" customHeight="1" x14ac:dyDescent="0.3">
      <c r="L3" s="106" t="s">
        <v>799</v>
      </c>
      <c r="M3" s="106" t="s">
        <v>214</v>
      </c>
      <c r="N3" s="106" t="s">
        <v>215</v>
      </c>
      <c r="O3" s="106" t="s">
        <v>216</v>
      </c>
      <c r="P3" s="106" t="s">
        <v>206</v>
      </c>
      <c r="Q3" s="95"/>
      <c r="W3" s="3"/>
    </row>
    <row r="4" spans="1:33" ht="16.5" customHeight="1" x14ac:dyDescent="0.3">
      <c r="L4" s="96" t="s">
        <v>1068</v>
      </c>
      <c r="M4" s="107">
        <v>35.064387497537844</v>
      </c>
      <c r="N4" s="107">
        <v>20.943810579494624</v>
      </c>
      <c r="O4" s="107">
        <v>40.847361900939624</v>
      </c>
      <c r="P4" s="107">
        <v>3.1444496291119171</v>
      </c>
      <c r="Q4" s="97"/>
      <c r="S4" s="97"/>
      <c r="Z4" s="98"/>
      <c r="AB4" s="98"/>
      <c r="AC4" s="98"/>
      <c r="AD4" s="98"/>
      <c r="AE4" s="98"/>
      <c r="AF4" s="98"/>
      <c r="AG4" s="98"/>
    </row>
    <row r="5" spans="1:33" x14ac:dyDescent="0.3">
      <c r="L5" s="99" t="s">
        <v>217</v>
      </c>
      <c r="M5" s="107">
        <v>37.127396166464862</v>
      </c>
      <c r="N5" s="107">
        <v>19.046702975961953</v>
      </c>
      <c r="O5" s="107">
        <v>41.588499008178289</v>
      </c>
      <c r="P5" s="107">
        <v>2.2374018493949022</v>
      </c>
      <c r="Q5" s="97"/>
      <c r="S5" s="97"/>
    </row>
    <row r="6" spans="1:33" x14ac:dyDescent="0.3">
      <c r="L6" s="100" t="s">
        <v>218</v>
      </c>
      <c r="M6" s="108">
        <v>31.936962080523028</v>
      </c>
      <c r="N6" s="107">
        <v>19.504443796431584</v>
      </c>
      <c r="O6" s="107">
        <v>46.930912920179168</v>
      </c>
      <c r="P6" s="107">
        <v>1.6276812028662144</v>
      </c>
      <c r="Q6" s="97"/>
      <c r="S6" s="97"/>
    </row>
    <row r="7" spans="1:33" x14ac:dyDescent="0.3">
      <c r="L7" s="101" t="s">
        <v>219</v>
      </c>
      <c r="M7" s="109">
        <v>49.861410196287828</v>
      </c>
      <c r="N7" s="110">
        <v>20.854088827411548</v>
      </c>
      <c r="O7" s="107">
        <v>27.918108280187067</v>
      </c>
      <c r="P7" s="110">
        <v>1.3663926961135795</v>
      </c>
      <c r="Q7" s="97"/>
      <c r="S7" s="97"/>
    </row>
    <row r="8" spans="1:33" x14ac:dyDescent="0.3">
      <c r="L8" s="101" t="s">
        <v>220</v>
      </c>
      <c r="M8" s="109">
        <v>11.733353394742831</v>
      </c>
      <c r="N8" s="110">
        <v>8.0211117766504874</v>
      </c>
      <c r="O8" s="521">
        <v>75.522533057679411</v>
      </c>
      <c r="P8" s="110">
        <v>4.7230017709272722</v>
      </c>
      <c r="Q8" s="97"/>
      <c r="S8" s="97"/>
    </row>
    <row r="9" spans="1:33" x14ac:dyDescent="0.3">
      <c r="L9" s="101" t="s">
        <v>221</v>
      </c>
      <c r="M9" s="109">
        <v>33.955634784531512</v>
      </c>
      <c r="N9" s="110">
        <v>30.501082408445995</v>
      </c>
      <c r="O9" s="107">
        <v>33.707003266335484</v>
      </c>
      <c r="P9" s="110">
        <v>1.8362795406870156</v>
      </c>
      <c r="Q9" s="97"/>
      <c r="S9" s="97"/>
    </row>
    <row r="10" spans="1:33" x14ac:dyDescent="0.3">
      <c r="L10" s="101" t="s">
        <v>222</v>
      </c>
      <c r="M10" s="520">
        <v>75.857105374928793</v>
      </c>
      <c r="N10" s="110">
        <v>1.4037813962725285</v>
      </c>
      <c r="O10" s="107">
        <v>22.649963542852007</v>
      </c>
      <c r="P10" s="110">
        <v>9.6107710215684247E-2</v>
      </c>
      <c r="Q10" s="97"/>
      <c r="S10" s="97"/>
    </row>
    <row r="11" spans="1:33" x14ac:dyDescent="0.3">
      <c r="L11" s="101" t="s">
        <v>223</v>
      </c>
      <c r="M11" s="109">
        <v>24.807589782395016</v>
      </c>
      <c r="N11" s="110">
        <v>12.822038573324107</v>
      </c>
      <c r="O11" s="107">
        <v>56.125707920641446</v>
      </c>
      <c r="P11" s="110">
        <v>6.2446637236394222</v>
      </c>
      <c r="Q11" s="97"/>
      <c r="S11" s="97"/>
    </row>
    <row r="12" spans="1:33" x14ac:dyDescent="0.3">
      <c r="L12" s="102" t="s">
        <v>224</v>
      </c>
      <c r="M12" s="111">
        <v>24.403680314394006</v>
      </c>
      <c r="N12" s="107">
        <v>22.912599296437008</v>
      </c>
      <c r="O12" s="107">
        <v>46.670375958020685</v>
      </c>
      <c r="P12" s="110">
        <v>6.0133444311483082</v>
      </c>
      <c r="Q12" s="97"/>
      <c r="S12" s="97"/>
    </row>
    <row r="13" spans="1:33" x14ac:dyDescent="0.3">
      <c r="L13" s="103" t="s">
        <v>225</v>
      </c>
      <c r="M13" s="107">
        <v>42.917281769616764</v>
      </c>
      <c r="N13" s="107">
        <v>11.474162978901768</v>
      </c>
      <c r="O13" s="107">
        <v>44.027408058998844</v>
      </c>
      <c r="P13" s="110">
        <v>1.5811471924826288</v>
      </c>
      <c r="Q13" s="97"/>
      <c r="S13" s="97"/>
    </row>
    <row r="14" spans="1:33" x14ac:dyDescent="0.3">
      <c r="L14" s="103" t="s">
        <v>226</v>
      </c>
      <c r="M14" s="107">
        <v>38.822202116060431</v>
      </c>
      <c r="N14" s="107">
        <v>15.909486194222261</v>
      </c>
      <c r="O14" s="107">
        <v>43.347353300968194</v>
      </c>
      <c r="P14" s="110">
        <v>1.9209583887491162</v>
      </c>
      <c r="Q14" s="97"/>
      <c r="S14" s="97"/>
    </row>
    <row r="15" spans="1:33" x14ac:dyDescent="0.3">
      <c r="L15" s="103" t="s">
        <v>227</v>
      </c>
      <c r="M15" s="107">
        <v>27.839838044971437</v>
      </c>
      <c r="N15" s="107">
        <v>32.113194996746444</v>
      </c>
      <c r="O15" s="107">
        <v>36.338486009688381</v>
      </c>
      <c r="P15" s="110">
        <v>3.7084809485937384</v>
      </c>
      <c r="Q15" s="97"/>
      <c r="S15" s="97"/>
    </row>
    <row r="16" spans="1:33" x14ac:dyDescent="0.3">
      <c r="L16" s="103" t="s">
        <v>228</v>
      </c>
      <c r="M16" s="107">
        <v>34.479410454457046</v>
      </c>
      <c r="N16" s="107">
        <v>13.850806578113531</v>
      </c>
      <c r="O16" s="107">
        <v>49.896315026634959</v>
      </c>
      <c r="P16" s="110">
        <v>1.7734679407944685</v>
      </c>
      <c r="Q16" s="97"/>
      <c r="S16" s="97"/>
    </row>
    <row r="17" spans="1:19" x14ac:dyDescent="0.3">
      <c r="L17" s="103" t="s">
        <v>229</v>
      </c>
      <c r="M17" s="107">
        <v>23.023257150410032</v>
      </c>
      <c r="N17" s="107">
        <v>24.107815023188188</v>
      </c>
      <c r="O17" s="107">
        <v>44.433685226796008</v>
      </c>
      <c r="P17" s="110">
        <v>8.4353862686841641</v>
      </c>
      <c r="Q17" s="97"/>
      <c r="S17" s="97"/>
    </row>
    <row r="18" spans="1:19" x14ac:dyDescent="0.3">
      <c r="L18" s="103" t="s">
        <v>230</v>
      </c>
      <c r="M18" s="107">
        <v>40.225224847890857</v>
      </c>
      <c r="N18" s="107">
        <v>16.276027487148557</v>
      </c>
      <c r="O18" s="107">
        <v>43.270898079194488</v>
      </c>
      <c r="P18" s="110">
        <v>0.22798919948287077</v>
      </c>
      <c r="Q18" s="97"/>
      <c r="S18" s="97"/>
    </row>
    <row r="19" spans="1:19" x14ac:dyDescent="0.3">
      <c r="A19" s="510" t="s">
        <v>2097</v>
      </c>
      <c r="L19" s="103" t="s">
        <v>231</v>
      </c>
      <c r="M19" s="107">
        <v>16.359967166387317</v>
      </c>
      <c r="N19" s="107">
        <v>35.93742947696483</v>
      </c>
      <c r="O19" s="107">
        <v>46.301284351172775</v>
      </c>
      <c r="P19" s="110">
        <v>1.4013190054750739</v>
      </c>
      <c r="Q19" s="97"/>
      <c r="S19" s="97"/>
    </row>
    <row r="20" spans="1:19" x14ac:dyDescent="0.3">
      <c r="A20" s="510"/>
      <c r="L20" s="103" t="s">
        <v>232</v>
      </c>
      <c r="M20" s="107">
        <v>26.850943300794089</v>
      </c>
      <c r="N20" s="107">
        <v>24.846391178999543</v>
      </c>
      <c r="O20" s="107">
        <v>45.019472965454447</v>
      </c>
      <c r="P20" s="110">
        <v>3.283192554751909</v>
      </c>
      <c r="Q20" s="97"/>
      <c r="S20" s="97"/>
    </row>
    <row r="21" spans="1:19" x14ac:dyDescent="0.3">
      <c r="L21" s="103" t="s">
        <v>233</v>
      </c>
      <c r="M21" s="107">
        <v>24.359028908852114</v>
      </c>
      <c r="N21" s="107">
        <v>33.784111863573187</v>
      </c>
      <c r="O21" s="107">
        <v>41.467755751767186</v>
      </c>
      <c r="P21" s="110">
        <v>0.38910347580750626</v>
      </c>
      <c r="Q21" s="97"/>
      <c r="S21" s="97"/>
    </row>
    <row r="22" spans="1:19" x14ac:dyDescent="0.3">
      <c r="L22" s="103" t="s">
        <v>234</v>
      </c>
      <c r="M22" s="107">
        <v>19.142633155227038</v>
      </c>
      <c r="N22" s="107">
        <v>6.8323452588682843</v>
      </c>
      <c r="O22" s="110">
        <v>70.820192123583396</v>
      </c>
      <c r="P22" s="110">
        <v>3.2048294623213063</v>
      </c>
      <c r="Q22" s="97"/>
      <c r="S22" s="97"/>
    </row>
    <row r="23" spans="1:19" x14ac:dyDescent="0.3">
      <c r="L23" s="103" t="s">
        <v>235</v>
      </c>
      <c r="M23" s="107">
        <v>32.267798721600357</v>
      </c>
      <c r="N23" s="107">
        <v>26.943754044133211</v>
      </c>
      <c r="O23" s="107">
        <v>26.983666237308224</v>
      </c>
      <c r="P23" s="110">
        <v>13.804780996958208</v>
      </c>
      <c r="Q23" s="97"/>
      <c r="S23" s="97"/>
    </row>
    <row r="24" spans="1:19" x14ac:dyDescent="0.3">
      <c r="L24" s="103" t="s">
        <v>236</v>
      </c>
      <c r="M24" s="107">
        <v>33.908323392973671</v>
      </c>
      <c r="N24" s="107">
        <v>25.411290765991406</v>
      </c>
      <c r="O24" s="107">
        <v>39.184659024630037</v>
      </c>
      <c r="P24" s="110">
        <v>1.4957268164048882</v>
      </c>
      <c r="Q24" s="97"/>
      <c r="S24" s="97"/>
    </row>
    <row r="25" spans="1:19" x14ac:dyDescent="0.3">
      <c r="L25" s="103" t="s">
        <v>237</v>
      </c>
      <c r="M25" s="107">
        <v>42.157738848439593</v>
      </c>
      <c r="N25" s="107">
        <v>20.402667177462416</v>
      </c>
      <c r="O25" s="107">
        <v>29.190737885518907</v>
      </c>
      <c r="P25" s="110">
        <v>8.2488560885790854</v>
      </c>
      <c r="Q25" s="97"/>
      <c r="S25" s="97"/>
    </row>
    <row r="26" spans="1:19" x14ac:dyDescent="0.3">
      <c r="L26" s="103" t="s">
        <v>238</v>
      </c>
      <c r="M26" s="107">
        <v>31.92434335283124</v>
      </c>
      <c r="N26" s="107">
        <v>17.030585079898291</v>
      </c>
      <c r="O26" s="107">
        <v>44.05588311029932</v>
      </c>
      <c r="P26" s="110">
        <v>6.9891884569711431</v>
      </c>
      <c r="Q26" s="97"/>
      <c r="S26" s="97"/>
    </row>
    <row r="27" spans="1:19" x14ac:dyDescent="0.3">
      <c r="L27" s="103" t="s">
        <v>239</v>
      </c>
      <c r="M27" s="107">
        <v>10.496976944926798</v>
      </c>
      <c r="N27" s="107">
        <v>63.694528145425444</v>
      </c>
      <c r="O27" s="107">
        <v>25.399420996623334</v>
      </c>
      <c r="P27" s="110">
        <v>0.40905484553522342</v>
      </c>
      <c r="Q27" s="97"/>
      <c r="S27" s="97"/>
    </row>
    <row r="28" spans="1:19" x14ac:dyDescent="0.3">
      <c r="L28" s="103" t="s">
        <v>240</v>
      </c>
      <c r="M28" s="107">
        <v>29.207061645858012</v>
      </c>
      <c r="N28" s="107">
        <v>41.629587502395232</v>
      </c>
      <c r="O28" s="107">
        <v>27.732419020810024</v>
      </c>
      <c r="P28" s="110">
        <v>1.4309318309367409</v>
      </c>
      <c r="Q28" s="97"/>
      <c r="S28" s="97"/>
    </row>
    <row r="29" spans="1:19" x14ac:dyDescent="0.3">
      <c r="L29" s="1085" t="s">
        <v>241</v>
      </c>
      <c r="M29" s="1086">
        <v>48.800666233436452</v>
      </c>
      <c r="N29" s="1086">
        <v>21.754119946357335</v>
      </c>
      <c r="O29" s="1086">
        <v>27.750383132903512</v>
      </c>
      <c r="P29" s="1087">
        <v>1.6948306873027039</v>
      </c>
      <c r="Q29" s="97"/>
      <c r="S29" s="97"/>
    </row>
    <row r="30" spans="1:19" x14ac:dyDescent="0.3">
      <c r="L30" s="103" t="s">
        <v>242</v>
      </c>
      <c r="M30" s="107">
        <v>30.077318652635089</v>
      </c>
      <c r="N30" s="107">
        <v>14.609042208948244</v>
      </c>
      <c r="O30" s="107">
        <v>49.682748761293695</v>
      </c>
      <c r="P30" s="110">
        <v>5.6308903771229772</v>
      </c>
      <c r="Q30" s="97"/>
      <c r="S30" s="97"/>
    </row>
    <row r="31" spans="1:19" x14ac:dyDescent="0.3">
      <c r="L31" s="103" t="s">
        <v>243</v>
      </c>
      <c r="M31" s="107">
        <v>38.025876978179724</v>
      </c>
      <c r="N31" s="107">
        <v>8.7456502446909976</v>
      </c>
      <c r="O31" s="107">
        <v>51.246340682041627</v>
      </c>
      <c r="P31" s="110">
        <v>1.9821320950876453</v>
      </c>
      <c r="Q31" s="97"/>
      <c r="S31" s="97"/>
    </row>
    <row r="34" spans="1:26" x14ac:dyDescent="0.3">
      <c r="A34" s="797"/>
      <c r="B34" s="797"/>
    </row>
    <row r="35" spans="1:26" x14ac:dyDescent="0.3">
      <c r="A35" s="508" t="s">
        <v>2207</v>
      </c>
      <c r="U35" s="3"/>
      <c r="V35" s="3"/>
      <c r="W35" s="3"/>
      <c r="X35" s="3"/>
      <c r="Y35" s="3"/>
      <c r="Z35" s="3"/>
    </row>
    <row r="36" spans="1:26" x14ac:dyDescent="0.3">
      <c r="U36" s="3"/>
      <c r="V36" s="3"/>
      <c r="W36" s="3"/>
      <c r="X36" s="3"/>
      <c r="Y36" s="3"/>
    </row>
    <row r="37" spans="1:26" x14ac:dyDescent="0.3">
      <c r="L37" s="94" t="s">
        <v>2098</v>
      </c>
      <c r="U37" s="3"/>
      <c r="V37" s="3"/>
      <c r="W37" s="3"/>
      <c r="X37" s="3"/>
      <c r="Y37" s="3"/>
    </row>
    <row r="38" spans="1:26" x14ac:dyDescent="0.3">
      <c r="L38" s="572" t="s">
        <v>205</v>
      </c>
      <c r="M38" s="112">
        <v>0.27800000000000002</v>
      </c>
      <c r="N38" s="120" t="s">
        <v>205</v>
      </c>
      <c r="O38" s="1088">
        <v>0.27800000000000002</v>
      </c>
      <c r="U38" s="3"/>
      <c r="V38" s="3"/>
      <c r="W38" s="3"/>
      <c r="X38" s="3"/>
      <c r="Y38" s="3"/>
    </row>
    <row r="39" spans="1:26" x14ac:dyDescent="0.3">
      <c r="L39" s="511" t="s">
        <v>206</v>
      </c>
      <c r="M39" s="112">
        <v>1.7000000000000001E-2</v>
      </c>
      <c r="N39" s="120" t="s">
        <v>206</v>
      </c>
      <c r="O39" s="1088">
        <v>1.7000000000000001E-2</v>
      </c>
      <c r="S39" s="21"/>
      <c r="T39" s="105"/>
      <c r="U39" s="3"/>
      <c r="V39" s="3"/>
      <c r="W39" s="3"/>
      <c r="X39" s="3"/>
      <c r="Y39" s="3"/>
    </row>
    <row r="40" spans="1:26" ht="15" customHeight="1" x14ac:dyDescent="0.3">
      <c r="L40" s="511" t="s">
        <v>207</v>
      </c>
      <c r="M40" s="112">
        <v>0.48799999999999999</v>
      </c>
      <c r="N40" s="876" t="s">
        <v>798</v>
      </c>
      <c r="O40" s="1089">
        <v>0.70499999999999996</v>
      </c>
      <c r="S40" s="21"/>
      <c r="T40" s="105"/>
      <c r="U40" s="3"/>
      <c r="V40" s="3"/>
      <c r="W40" s="3"/>
      <c r="X40" s="3"/>
      <c r="Y40" s="3"/>
      <c r="Z40" s="3"/>
    </row>
    <row r="41" spans="1:26" x14ac:dyDescent="0.3">
      <c r="L41" s="511" t="s">
        <v>208</v>
      </c>
      <c r="M41" s="112">
        <v>0.17699999999999999</v>
      </c>
      <c r="N41" s="876"/>
      <c r="O41" s="1089"/>
      <c r="S41" s="21"/>
      <c r="T41" s="105"/>
      <c r="U41" s="3"/>
      <c r="V41" s="3"/>
      <c r="W41" s="3"/>
      <c r="X41" s="3"/>
      <c r="Y41" s="3"/>
      <c r="Z41" s="3"/>
    </row>
    <row r="42" spans="1:26" x14ac:dyDescent="0.3">
      <c r="L42" s="511" t="s">
        <v>209</v>
      </c>
      <c r="M42" s="112">
        <v>3.5999999999999997E-2</v>
      </c>
      <c r="N42" s="876"/>
      <c r="O42" s="1089"/>
      <c r="S42" s="21"/>
      <c r="T42" s="105"/>
      <c r="U42" s="3"/>
      <c r="V42" s="3"/>
      <c r="W42" s="3"/>
      <c r="X42" s="3"/>
      <c r="Y42" s="3"/>
      <c r="Z42" s="3"/>
    </row>
    <row r="43" spans="1:26" x14ac:dyDescent="0.3">
      <c r="L43" s="511" t="s">
        <v>210</v>
      </c>
      <c r="M43" s="112">
        <v>4.8999999999999998E-3</v>
      </c>
      <c r="N43" s="876"/>
      <c r="O43" s="1089"/>
      <c r="S43" s="21"/>
      <c r="T43" s="105"/>
      <c r="U43" s="3"/>
      <c r="V43" s="3"/>
      <c r="W43" s="3"/>
      <c r="X43" s="3"/>
      <c r="Y43" s="3"/>
      <c r="Z43" s="3"/>
    </row>
    <row r="44" spans="1:26" x14ac:dyDescent="0.3">
      <c r="S44" s="21"/>
      <c r="T44" s="105"/>
      <c r="U44" s="3"/>
      <c r="V44" s="3"/>
      <c r="W44" s="3"/>
      <c r="X44" s="3"/>
      <c r="Y44" s="3"/>
      <c r="Z44" s="3"/>
    </row>
    <row r="45" spans="1:26" x14ac:dyDescent="0.3">
      <c r="S45" s="3"/>
      <c r="T45" s="3"/>
      <c r="U45" s="3"/>
      <c r="V45" s="3"/>
      <c r="W45" s="3"/>
      <c r="X45" s="3"/>
      <c r="Y45" s="3"/>
      <c r="Z45" s="3"/>
    </row>
    <row r="46" spans="1:26" x14ac:dyDescent="0.3">
      <c r="L46" s="94"/>
      <c r="M46" s="94"/>
      <c r="N46" s="94"/>
      <c r="Q46" s="3"/>
      <c r="S46" s="3"/>
      <c r="T46" s="3"/>
      <c r="U46" s="3"/>
      <c r="V46" s="3"/>
      <c r="W46" s="3"/>
      <c r="X46" s="3"/>
      <c r="Y46" s="3"/>
      <c r="Z46" s="3"/>
    </row>
    <row r="47" spans="1:26" x14ac:dyDescent="0.3">
      <c r="L47" s="94"/>
      <c r="M47" s="251"/>
      <c r="N47" s="252"/>
      <c r="S47" s="3"/>
      <c r="T47" s="3"/>
      <c r="U47" s="3"/>
      <c r="V47" s="3"/>
      <c r="W47" s="3"/>
      <c r="X47" s="3"/>
      <c r="Y47" s="3"/>
      <c r="Z47" s="3"/>
    </row>
    <row r="48" spans="1:26" x14ac:dyDescent="0.3">
      <c r="N48" s="252"/>
      <c r="S48" s="3"/>
      <c r="T48" s="3"/>
      <c r="U48" s="3"/>
      <c r="V48" s="3"/>
      <c r="W48" s="3"/>
      <c r="X48" s="3"/>
      <c r="Y48" s="3"/>
      <c r="Z48" s="3"/>
    </row>
    <row r="49" spans="1:26" x14ac:dyDescent="0.3">
      <c r="L49" s="94"/>
      <c r="M49" s="94"/>
      <c r="N49" s="252"/>
      <c r="S49" s="3"/>
      <c r="T49" s="3"/>
      <c r="U49" s="3"/>
      <c r="V49" s="3"/>
      <c r="W49" s="3"/>
      <c r="X49" s="3"/>
      <c r="Y49" s="3"/>
      <c r="Z49" s="3"/>
    </row>
    <row r="50" spans="1:26" x14ac:dyDescent="0.3">
      <c r="L50" s="253"/>
      <c r="M50" s="94"/>
      <c r="N50" s="252"/>
      <c r="S50" s="3"/>
      <c r="T50" s="3"/>
      <c r="U50" s="3"/>
      <c r="V50" s="3"/>
      <c r="W50" s="3"/>
      <c r="X50" s="3"/>
      <c r="Y50" s="3"/>
      <c r="Z50" s="3"/>
    </row>
    <row r="51" spans="1:26" x14ac:dyDescent="0.3">
      <c r="L51" s="254"/>
      <c r="M51" s="94"/>
      <c r="N51" s="252"/>
      <c r="S51" s="3"/>
      <c r="T51" s="3"/>
      <c r="U51" s="3"/>
      <c r="V51" s="3"/>
      <c r="W51" s="3"/>
      <c r="X51" s="3"/>
      <c r="Y51" s="3"/>
      <c r="Z51" s="3"/>
    </row>
    <row r="52" spans="1:26" x14ac:dyDescent="0.3">
      <c r="A52" s="510" t="s">
        <v>2097</v>
      </c>
      <c r="L52" s="104"/>
      <c r="N52" s="252"/>
      <c r="S52" s="3"/>
      <c r="T52" s="3"/>
      <c r="U52" s="3"/>
      <c r="V52" s="3"/>
      <c r="W52" s="3"/>
      <c r="X52" s="3"/>
      <c r="Y52" s="3"/>
      <c r="Z52" s="3"/>
    </row>
    <row r="53" spans="1:26" x14ac:dyDescent="0.3">
      <c r="A53" s="510"/>
      <c r="L53" s="104"/>
      <c r="N53" s="252"/>
      <c r="S53" s="3"/>
      <c r="T53" s="3"/>
      <c r="U53" s="3"/>
      <c r="V53" s="3"/>
      <c r="W53" s="3"/>
      <c r="X53" s="3"/>
      <c r="Y53" s="3"/>
      <c r="Z53" s="3"/>
    </row>
    <row r="54" spans="1:26" x14ac:dyDescent="0.3">
      <c r="L54" s="104"/>
      <c r="N54" s="252"/>
      <c r="S54" s="3"/>
      <c r="T54" s="3"/>
      <c r="U54" s="3"/>
      <c r="V54" s="3"/>
      <c r="W54" s="3"/>
      <c r="X54" s="3"/>
      <c r="Y54" s="3"/>
      <c r="Z54" s="3"/>
    </row>
    <row r="55" spans="1:26" x14ac:dyDescent="0.3">
      <c r="L55" s="94"/>
      <c r="M55" s="94"/>
      <c r="N55" s="252"/>
      <c r="S55" s="3"/>
      <c r="T55" s="3"/>
      <c r="U55" s="3"/>
      <c r="V55" s="3"/>
      <c r="W55" s="3"/>
      <c r="X55" s="3"/>
      <c r="Y55" s="3"/>
      <c r="Z55" s="3"/>
    </row>
    <row r="56" spans="1:26" x14ac:dyDescent="0.3">
      <c r="L56" s="94"/>
      <c r="M56" s="94"/>
      <c r="N56" s="252"/>
      <c r="S56" s="3"/>
      <c r="T56" s="3"/>
      <c r="U56" s="3"/>
      <c r="V56" s="3"/>
      <c r="W56" s="3"/>
      <c r="X56" s="3"/>
      <c r="Y56" s="3"/>
      <c r="Z56" s="3"/>
    </row>
    <row r="57" spans="1:26" x14ac:dyDescent="0.3">
      <c r="L57" s="104"/>
      <c r="S57" s="3"/>
      <c r="T57" s="3"/>
      <c r="U57" s="3"/>
      <c r="V57" s="3"/>
      <c r="W57" s="3"/>
      <c r="X57" s="3"/>
      <c r="Y57" s="3"/>
      <c r="Z57" s="3"/>
    </row>
    <row r="58" spans="1:26" x14ac:dyDescent="0.3">
      <c r="S58" s="3"/>
      <c r="T58" s="3"/>
      <c r="U58" s="3"/>
      <c r="V58" s="3"/>
      <c r="W58" s="3"/>
      <c r="X58" s="3"/>
      <c r="Y58" s="3"/>
      <c r="Z58" s="3"/>
    </row>
    <row r="59" spans="1:26" x14ac:dyDescent="0.3">
      <c r="S59" s="3"/>
      <c r="T59" s="3"/>
      <c r="U59" s="3"/>
      <c r="V59" s="3"/>
      <c r="W59" s="3"/>
      <c r="X59" s="3"/>
      <c r="Y59" s="3"/>
      <c r="Z59" s="3"/>
    </row>
    <row r="60" spans="1:26" x14ac:dyDescent="0.3">
      <c r="S60" s="3"/>
      <c r="T60" s="3"/>
      <c r="U60" s="3"/>
      <c r="V60" s="3"/>
      <c r="W60" s="3"/>
      <c r="X60" s="3"/>
      <c r="Y60" s="3"/>
      <c r="Z60" s="3"/>
    </row>
    <row r="61" spans="1:26" x14ac:dyDescent="0.3">
      <c r="S61" s="3"/>
      <c r="T61" s="3"/>
      <c r="U61" s="3"/>
      <c r="V61" s="3"/>
      <c r="W61" s="3"/>
      <c r="X61" s="3"/>
      <c r="Y61" s="3"/>
      <c r="Z61" s="3"/>
    </row>
    <row r="62" spans="1:26" ht="15" customHeight="1" x14ac:dyDescent="0.3">
      <c r="S62" s="3"/>
      <c r="T62" s="3"/>
      <c r="U62" s="3"/>
      <c r="V62" s="3"/>
      <c r="W62" s="3"/>
      <c r="X62" s="3"/>
      <c r="Y62" s="3"/>
      <c r="Z62" s="3"/>
    </row>
  </sheetData>
  <mergeCells count="2">
    <mergeCell ref="O40:O43"/>
    <mergeCell ref="N40:N43"/>
  </mergeCells>
  <conditionalFormatting sqref="Q4:Q31">
    <cfRule type="cellIs" dxfId="21" priority="17" operator="greaterThan">
      <formula>69</formula>
    </cfRule>
    <cfRule type="cellIs" dxfId="20" priority="18" operator="greaterThan">
      <formula>70</formula>
    </cfRule>
  </conditionalFormatting>
  <conditionalFormatting sqref="S4:S31">
    <cfRule type="cellIs" dxfId="19" priority="14" operator="greaterThan">
      <formula>0</formula>
    </cfRule>
  </conditionalFormatting>
  <conditionalFormatting sqref="M4:M5">
    <cfRule type="cellIs" dxfId="18" priority="5" operator="greaterThan">
      <formula>70</formula>
    </cfRule>
  </conditionalFormatting>
  <conditionalFormatting sqref="M6:O7 M8:N8 M9:O9 N10:O10 M11:O21 M23:O31 M22:N22">
    <cfRule type="cellIs" dxfId="17" priority="1" operator="greaterThan">
      <formula>70</formula>
    </cfRule>
  </conditionalFormatting>
  <conditionalFormatting sqref="N4:N5">
    <cfRule type="cellIs" dxfId="16" priority="3" operator="greaterThan">
      <formula>30</formula>
    </cfRule>
    <cfRule type="cellIs" dxfId="15" priority="4" operator="lessThan">
      <formula>5</formula>
    </cfRule>
  </conditionalFormatting>
  <conditionalFormatting sqref="O4:O5">
    <cfRule type="cellIs" dxfId="14" priority="2" operator="greaterThan">
      <formula>50</formula>
    </cfRule>
  </conditionalFormatting>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C8D4"/>
  </sheetPr>
  <dimension ref="A2:AS222"/>
  <sheetViews>
    <sheetView zoomScaleNormal="100" workbookViewId="0"/>
  </sheetViews>
  <sheetFormatPr defaultColWidth="9.1796875" defaultRowHeight="14" x14ac:dyDescent="0.3"/>
  <cols>
    <col min="1" max="11" width="9.1796875" style="115"/>
    <col min="12" max="12" width="21.453125" style="115" customWidth="1"/>
    <col min="13" max="15" width="9.1796875" style="115"/>
    <col min="16" max="16" width="11.90625" style="115" customWidth="1"/>
    <col min="17" max="17" width="12.54296875" style="115" customWidth="1"/>
    <col min="18" max="18" width="9.7265625" style="115" customWidth="1"/>
    <col min="19" max="19" width="11.7265625" style="115" customWidth="1"/>
    <col min="20" max="21" width="9.1796875" style="115"/>
    <col min="22" max="22" width="11.453125" style="115" customWidth="1"/>
    <col min="23" max="37" width="9.1796875" style="115"/>
    <col min="38" max="38" width="9.1796875" style="115" customWidth="1"/>
    <col min="39" max="16384" width="9.1796875" style="115"/>
  </cols>
  <sheetData>
    <row r="2" spans="1:45" x14ac:dyDescent="0.3">
      <c r="A2" s="114" t="s">
        <v>2208</v>
      </c>
      <c r="V2" s="3"/>
    </row>
    <row r="3" spans="1:45" x14ac:dyDescent="0.3">
      <c r="L3" s="522"/>
      <c r="M3" s="523" t="s">
        <v>246</v>
      </c>
      <c r="N3" s="522" t="s">
        <v>1296</v>
      </c>
      <c r="Q3" s="1090" t="s">
        <v>551</v>
      </c>
      <c r="R3" s="1090" t="s">
        <v>248</v>
      </c>
      <c r="V3" s="3"/>
    </row>
    <row r="4" spans="1:45" ht="14.25" customHeight="1" x14ac:dyDescent="0.3">
      <c r="L4" s="793" t="s">
        <v>1068</v>
      </c>
      <c r="M4" s="1092">
        <v>10702.31</v>
      </c>
      <c r="N4" s="529">
        <v>27.82</v>
      </c>
      <c r="Q4" s="1" t="s">
        <v>417</v>
      </c>
      <c r="R4" s="1" t="s">
        <v>217</v>
      </c>
      <c r="V4" s="3"/>
    </row>
    <row r="5" spans="1:45" x14ac:dyDescent="0.3">
      <c r="L5" s="793" t="s">
        <v>217</v>
      </c>
      <c r="M5" s="1092">
        <v>12359.67</v>
      </c>
      <c r="N5" s="529">
        <v>28.92</v>
      </c>
      <c r="Q5" s="1" t="s">
        <v>418</v>
      </c>
      <c r="R5" s="1" t="s">
        <v>218</v>
      </c>
      <c r="V5" s="3"/>
      <c r="AB5" s="140"/>
    </row>
    <row r="6" spans="1:45" x14ac:dyDescent="0.3">
      <c r="L6" s="1094" t="s">
        <v>218</v>
      </c>
      <c r="M6" s="1092">
        <v>5060.21</v>
      </c>
      <c r="N6" s="529">
        <v>19.36</v>
      </c>
      <c r="Q6" s="1" t="s">
        <v>419</v>
      </c>
      <c r="R6" s="1" t="s">
        <v>219</v>
      </c>
      <c r="V6" s="3"/>
    </row>
    <row r="7" spans="1:45" x14ac:dyDescent="0.3">
      <c r="L7" s="793" t="s">
        <v>219</v>
      </c>
      <c r="M7" s="1092">
        <v>7216.18</v>
      </c>
      <c r="N7" s="529">
        <v>20.68</v>
      </c>
      <c r="Q7" s="1" t="s">
        <v>420</v>
      </c>
      <c r="R7" s="1" t="s">
        <v>220</v>
      </c>
      <c r="V7" s="3"/>
      <c r="AB7" s="116"/>
      <c r="AP7" s="116"/>
    </row>
    <row r="8" spans="1:45" x14ac:dyDescent="0.3">
      <c r="L8" s="793" t="s">
        <v>220</v>
      </c>
      <c r="M8" s="1092">
        <v>12769.85</v>
      </c>
      <c r="N8" s="529">
        <v>29.28</v>
      </c>
      <c r="Q8" s="1" t="s">
        <v>421</v>
      </c>
      <c r="R8" s="1091" t="s">
        <v>221</v>
      </c>
      <c r="V8" s="3"/>
      <c r="AD8" s="141"/>
      <c r="AE8" s="141"/>
      <c r="AP8" s="116"/>
    </row>
    <row r="9" spans="1:45" x14ac:dyDescent="0.3">
      <c r="L9" s="793" t="s">
        <v>221</v>
      </c>
      <c r="M9" s="1092">
        <v>13900.49</v>
      </c>
      <c r="N9" s="529">
        <v>29.91</v>
      </c>
      <c r="Q9" s="1" t="s">
        <v>422</v>
      </c>
      <c r="R9" s="1" t="s">
        <v>222</v>
      </c>
      <c r="V9" s="3"/>
      <c r="AB9" s="116"/>
      <c r="AD9" s="141"/>
      <c r="AE9" s="141"/>
    </row>
    <row r="10" spans="1:45" x14ac:dyDescent="0.3">
      <c r="L10" s="1094" t="s">
        <v>222</v>
      </c>
      <c r="M10" s="1092">
        <v>4978.05</v>
      </c>
      <c r="N10" s="529">
        <v>17.260000000000002</v>
      </c>
      <c r="Q10" s="1" t="s">
        <v>423</v>
      </c>
      <c r="R10" s="1" t="s">
        <v>223</v>
      </c>
      <c r="V10" s="3"/>
      <c r="AB10" s="116"/>
      <c r="AD10" s="141"/>
      <c r="AE10" s="141"/>
      <c r="AP10" s="116"/>
      <c r="AR10" s="141"/>
      <c r="AS10" s="141"/>
    </row>
    <row r="11" spans="1:45" x14ac:dyDescent="0.3">
      <c r="L11" s="793" t="s">
        <v>223</v>
      </c>
      <c r="M11" s="1092">
        <v>8811.1299999999992</v>
      </c>
      <c r="N11" s="529">
        <v>12.59</v>
      </c>
      <c r="Q11" s="1" t="s">
        <v>424</v>
      </c>
      <c r="R11" s="1091" t="s">
        <v>224</v>
      </c>
      <c r="V11" s="3"/>
      <c r="AB11" s="116"/>
      <c r="AD11" s="141"/>
      <c r="AE11" s="141"/>
    </row>
    <row r="12" spans="1:45" x14ac:dyDescent="0.3">
      <c r="L12" s="793" t="s">
        <v>224</v>
      </c>
      <c r="M12" s="1092">
        <v>6139.55</v>
      </c>
      <c r="N12" s="529">
        <v>23.57</v>
      </c>
      <c r="Q12" s="1" t="s">
        <v>425</v>
      </c>
      <c r="R12" s="1091" t="s">
        <v>225</v>
      </c>
      <c r="V12" s="3"/>
      <c r="AD12" s="141"/>
      <c r="AE12" s="141"/>
    </row>
    <row r="13" spans="1:45" x14ac:dyDescent="0.3">
      <c r="L13" s="793" t="s">
        <v>225</v>
      </c>
      <c r="M13" s="1092">
        <v>8662.1299999999992</v>
      </c>
      <c r="N13" s="529">
        <v>25.47</v>
      </c>
      <c r="Q13" s="1" t="s">
        <v>426</v>
      </c>
      <c r="R13" s="1091" t="s">
        <v>226</v>
      </c>
      <c r="V13" s="3"/>
      <c r="AB13" s="116"/>
      <c r="AD13" s="141"/>
      <c r="AE13" s="141"/>
    </row>
    <row r="14" spans="1:45" x14ac:dyDescent="0.3">
      <c r="L14" s="1094" t="s">
        <v>226</v>
      </c>
      <c r="M14" s="1092">
        <v>12811.55</v>
      </c>
      <c r="N14" s="529">
        <v>33.799999999999997</v>
      </c>
      <c r="Q14" s="1" t="s">
        <v>427</v>
      </c>
      <c r="R14" s="1091" t="s">
        <v>227</v>
      </c>
      <c r="V14" s="3"/>
      <c r="AB14" s="116"/>
    </row>
    <row r="15" spans="1:45" x14ac:dyDescent="0.3">
      <c r="L15" s="793" t="s">
        <v>227</v>
      </c>
      <c r="M15" s="1092">
        <v>5781.64</v>
      </c>
      <c r="N15" s="529">
        <v>20.239999999999998</v>
      </c>
      <c r="Q15" s="1" t="s">
        <v>428</v>
      </c>
      <c r="R15" s="1091" t="s">
        <v>228</v>
      </c>
      <c r="V15" s="3"/>
      <c r="AB15" s="116"/>
    </row>
    <row r="16" spans="1:45" x14ac:dyDescent="0.3">
      <c r="A16" s="117" t="s">
        <v>2097</v>
      </c>
      <c r="L16" s="793" t="s">
        <v>228</v>
      </c>
      <c r="M16" s="1092">
        <v>10615.6</v>
      </c>
      <c r="N16" s="529">
        <v>28.76</v>
      </c>
      <c r="Q16" s="1" t="s">
        <v>211</v>
      </c>
      <c r="R16" s="1091" t="s">
        <v>229</v>
      </c>
      <c r="V16" s="3"/>
      <c r="AB16" s="116"/>
      <c r="AD16" s="141"/>
      <c r="AE16" s="141"/>
    </row>
    <row r="17" spans="1:31" x14ac:dyDescent="0.3">
      <c r="L17" s="793" t="s">
        <v>229</v>
      </c>
      <c r="M17" s="1092">
        <v>6845.79</v>
      </c>
      <c r="N17" s="529">
        <v>19.21</v>
      </c>
      <c r="Q17" s="1" t="s">
        <v>429</v>
      </c>
      <c r="R17" s="1091" t="s">
        <v>230</v>
      </c>
      <c r="V17" s="3"/>
      <c r="AB17" s="116"/>
      <c r="AD17" s="141"/>
      <c r="AE17" s="141"/>
    </row>
    <row r="18" spans="1:31" x14ac:dyDescent="0.3">
      <c r="A18" s="117"/>
      <c r="L18" s="793" t="s">
        <v>230</v>
      </c>
      <c r="M18" s="1092">
        <v>4878.3999999999996</v>
      </c>
      <c r="N18" s="529">
        <v>17.93</v>
      </c>
      <c r="Q18" s="1" t="s">
        <v>430</v>
      </c>
      <c r="R18" s="1091" t="s">
        <v>231</v>
      </c>
      <c r="V18" s="3"/>
      <c r="AD18" s="141"/>
      <c r="AE18" s="141"/>
    </row>
    <row r="19" spans="1:31" x14ac:dyDescent="0.3">
      <c r="L19" s="793" t="s">
        <v>231</v>
      </c>
      <c r="M19" s="1092">
        <v>5630.74</v>
      </c>
      <c r="N19" s="529">
        <v>16.95</v>
      </c>
      <c r="Q19" s="1" t="s">
        <v>431</v>
      </c>
      <c r="R19" s="1091" t="s">
        <v>232</v>
      </c>
      <c r="V19" s="3"/>
      <c r="AD19" s="141"/>
      <c r="AE19" s="141"/>
    </row>
    <row r="20" spans="1:31" x14ac:dyDescent="0.3">
      <c r="L20" s="1094" t="s">
        <v>232</v>
      </c>
      <c r="M20" s="1092">
        <v>18396.240000000002</v>
      </c>
      <c r="N20" s="529">
        <v>22.52</v>
      </c>
      <c r="Q20" s="1" t="s">
        <v>432</v>
      </c>
      <c r="R20" s="1091" t="s">
        <v>233</v>
      </c>
      <c r="V20" s="3"/>
      <c r="AB20" s="116"/>
    </row>
    <row r="21" spans="1:31" x14ac:dyDescent="0.3">
      <c r="L21" s="793" t="s">
        <v>233</v>
      </c>
      <c r="M21" s="1092">
        <v>5055.1499999999996</v>
      </c>
      <c r="N21" s="529">
        <v>16.79</v>
      </c>
      <c r="Q21" s="1" t="s">
        <v>212</v>
      </c>
      <c r="R21" s="1091" t="s">
        <v>234</v>
      </c>
      <c r="V21" s="3"/>
      <c r="AB21" s="116"/>
    </row>
    <row r="22" spans="1:31" x14ac:dyDescent="0.3">
      <c r="L22" s="793" t="s">
        <v>234</v>
      </c>
      <c r="M22" s="1092">
        <v>5474.88</v>
      </c>
      <c r="N22" s="529">
        <v>13.23</v>
      </c>
      <c r="Q22" s="1" t="s">
        <v>433</v>
      </c>
      <c r="R22" s="1091" t="s">
        <v>235</v>
      </c>
      <c r="V22" s="3"/>
      <c r="AD22" s="141"/>
      <c r="AE22" s="141"/>
    </row>
    <row r="23" spans="1:31" x14ac:dyDescent="0.3">
      <c r="L23" s="793" t="s">
        <v>235</v>
      </c>
      <c r="M23" s="1092">
        <v>13381.4</v>
      </c>
      <c r="N23" s="529">
        <v>27.59</v>
      </c>
      <c r="Q23" s="1" t="s">
        <v>434</v>
      </c>
      <c r="R23" s="1091" t="s">
        <v>236</v>
      </c>
      <c r="V23" s="3"/>
      <c r="AD23" s="141"/>
      <c r="AE23" s="141"/>
    </row>
    <row r="24" spans="1:31" x14ac:dyDescent="0.3">
      <c r="A24" s="117"/>
      <c r="L24" s="793" t="s">
        <v>236</v>
      </c>
      <c r="M24" s="1092">
        <v>13569.73</v>
      </c>
      <c r="N24" s="529">
        <v>30.58</v>
      </c>
      <c r="Q24" s="1" t="s">
        <v>435</v>
      </c>
      <c r="R24" s="1091" t="s">
        <v>237</v>
      </c>
      <c r="V24" s="3"/>
      <c r="AB24" s="116"/>
    </row>
    <row r="25" spans="1:31" x14ac:dyDescent="0.3">
      <c r="L25" s="1094" t="s">
        <v>237</v>
      </c>
      <c r="M25" s="1092">
        <v>7060.93</v>
      </c>
      <c r="N25" s="529">
        <v>22.5</v>
      </c>
      <c r="Q25" s="1" t="s">
        <v>445</v>
      </c>
      <c r="R25" s="1091" t="s">
        <v>238</v>
      </c>
      <c r="V25" s="3"/>
      <c r="AB25" s="116"/>
      <c r="AD25" s="141"/>
      <c r="AE25" s="141"/>
    </row>
    <row r="26" spans="1:31" x14ac:dyDescent="0.3">
      <c r="L26" s="793" t="s">
        <v>238</v>
      </c>
      <c r="M26" s="1092">
        <v>7061.26</v>
      </c>
      <c r="N26" s="529">
        <v>23.39</v>
      </c>
      <c r="Q26" s="1" t="s">
        <v>437</v>
      </c>
      <c r="R26" s="1091" t="s">
        <v>239</v>
      </c>
      <c r="V26" s="3"/>
      <c r="AD26" s="141"/>
      <c r="AE26" s="141"/>
    </row>
    <row r="27" spans="1:31" x14ac:dyDescent="0.3">
      <c r="L27" s="793" t="s">
        <v>239</v>
      </c>
      <c r="M27" s="1092">
        <v>5124.8500000000004</v>
      </c>
      <c r="N27" s="529">
        <v>16.62</v>
      </c>
      <c r="Q27" s="1" t="s">
        <v>438</v>
      </c>
      <c r="R27" s="1091" t="s">
        <v>240</v>
      </c>
      <c r="V27" s="3"/>
      <c r="AB27" s="116"/>
    </row>
    <row r="28" spans="1:31" x14ac:dyDescent="0.3">
      <c r="L28" s="793" t="s">
        <v>240</v>
      </c>
      <c r="M28" s="1092">
        <v>7770.38</v>
      </c>
      <c r="N28" s="529">
        <v>23.12</v>
      </c>
      <c r="Q28" s="1" t="s">
        <v>454</v>
      </c>
      <c r="R28" s="1091" t="s">
        <v>241</v>
      </c>
      <c r="V28" s="3"/>
      <c r="AB28" s="116"/>
    </row>
    <row r="29" spans="1:31" x14ac:dyDescent="0.3">
      <c r="L29" s="793" t="s">
        <v>241</v>
      </c>
      <c r="M29" s="1093">
        <v>5638.87</v>
      </c>
      <c r="N29" s="793">
        <v>19.899999999999999</v>
      </c>
      <c r="Q29" s="1" t="s">
        <v>439</v>
      </c>
      <c r="R29" s="1091" t="s">
        <v>242</v>
      </c>
      <c r="V29" s="3"/>
      <c r="AD29" s="141"/>
      <c r="AE29" s="141"/>
    </row>
    <row r="30" spans="1:31" x14ac:dyDescent="0.3">
      <c r="L30" s="1094" t="s">
        <v>242</v>
      </c>
      <c r="M30" s="1092">
        <v>12121.98</v>
      </c>
      <c r="N30" s="529">
        <v>31.75</v>
      </c>
      <c r="Q30" s="1" t="s">
        <v>440</v>
      </c>
      <c r="R30" s="1091" t="s">
        <v>243</v>
      </c>
      <c r="V30" s="3"/>
      <c r="AB30" s="116"/>
      <c r="AD30" s="141"/>
    </row>
    <row r="31" spans="1:31" x14ac:dyDescent="0.3">
      <c r="L31" s="793" t="s">
        <v>243</v>
      </c>
      <c r="M31" s="1092">
        <v>11386.53</v>
      </c>
      <c r="N31" s="529">
        <v>27.75</v>
      </c>
      <c r="O31" s="142"/>
      <c r="V31" s="3"/>
      <c r="AD31" s="141"/>
      <c r="AE31" s="141"/>
    </row>
    <row r="32" spans="1:31" s="1095" customFormat="1" x14ac:dyDescent="0.3">
      <c r="V32" s="1096"/>
    </row>
    <row r="33" spans="1:21" x14ac:dyDescent="0.3">
      <c r="A33" s="114" t="s">
        <v>2209</v>
      </c>
      <c r="U33" s="3"/>
    </row>
    <row r="34" spans="1:21" x14ac:dyDescent="0.3">
      <c r="L34" s="524" t="s">
        <v>1297</v>
      </c>
      <c r="M34" s="525">
        <v>2E-3</v>
      </c>
      <c r="U34" s="3"/>
    </row>
    <row r="35" spans="1:21" x14ac:dyDescent="0.3">
      <c r="L35" s="524" t="s">
        <v>1298</v>
      </c>
      <c r="M35" s="525">
        <v>1.7000000000000001E-2</v>
      </c>
      <c r="U35" s="3"/>
    </row>
    <row r="36" spans="1:21" x14ac:dyDescent="0.3">
      <c r="L36" s="524" t="s">
        <v>1299</v>
      </c>
      <c r="M36" s="525">
        <v>0.30199999999999999</v>
      </c>
      <c r="U36" s="3"/>
    </row>
    <row r="37" spans="1:21" x14ac:dyDescent="0.3">
      <c r="L37" s="524" t="s">
        <v>1300</v>
      </c>
      <c r="M37" s="525">
        <v>7.1999999999999995E-2</v>
      </c>
      <c r="U37" s="3"/>
    </row>
    <row r="38" spans="1:21" x14ac:dyDescent="0.3">
      <c r="L38" s="524" t="s">
        <v>1301</v>
      </c>
      <c r="M38" s="525">
        <v>0.38400000000000001</v>
      </c>
      <c r="U38" s="3"/>
    </row>
    <row r="39" spans="1:21" x14ac:dyDescent="0.3">
      <c r="L39" s="524" t="s">
        <v>1302</v>
      </c>
      <c r="M39" s="525">
        <v>1.4999999999999999E-2</v>
      </c>
      <c r="U39" s="3"/>
    </row>
    <row r="40" spans="1:21" x14ac:dyDescent="0.3">
      <c r="L40" s="524" t="s">
        <v>1303</v>
      </c>
      <c r="M40" s="525">
        <v>4.1000000000000002E-2</v>
      </c>
      <c r="U40" s="3"/>
    </row>
    <row r="41" spans="1:21" x14ac:dyDescent="0.3">
      <c r="L41" s="524" t="s">
        <v>1304</v>
      </c>
      <c r="M41" s="367">
        <v>0.13600000000000001</v>
      </c>
      <c r="U41" s="3"/>
    </row>
    <row r="42" spans="1:21" x14ac:dyDescent="0.3">
      <c r="L42" s="524" t="s">
        <v>245</v>
      </c>
      <c r="M42" s="525">
        <v>3.1E-2</v>
      </c>
      <c r="U42" s="3"/>
    </row>
    <row r="43" spans="1:21" x14ac:dyDescent="0.3">
      <c r="U43" s="3"/>
    </row>
    <row r="44" spans="1:21" x14ac:dyDescent="0.3">
      <c r="U44" s="3"/>
    </row>
    <row r="45" spans="1:21" x14ac:dyDescent="0.3">
      <c r="U45" s="3"/>
    </row>
    <row r="46" spans="1:21" x14ac:dyDescent="0.3">
      <c r="U46" s="3"/>
    </row>
    <row r="47" spans="1:21" x14ac:dyDescent="0.3">
      <c r="A47" s="114"/>
      <c r="E47" s="3"/>
      <c r="U47" s="3"/>
    </row>
    <row r="48" spans="1:21" x14ac:dyDescent="0.3">
      <c r="E48" s="3"/>
      <c r="U48" s="3"/>
    </row>
    <row r="49" spans="1:22" x14ac:dyDescent="0.3">
      <c r="U49" s="3"/>
    </row>
    <row r="50" spans="1:22" x14ac:dyDescent="0.3">
      <c r="U50" s="3"/>
    </row>
    <row r="51" spans="1:22" x14ac:dyDescent="0.3">
      <c r="U51" s="3"/>
    </row>
    <row r="52" spans="1:22" x14ac:dyDescent="0.3">
      <c r="A52" s="117" t="s">
        <v>2099</v>
      </c>
      <c r="U52" s="3"/>
    </row>
    <row r="53" spans="1:22" x14ac:dyDescent="0.3">
      <c r="Q53" s="255"/>
      <c r="R53" s="255"/>
      <c r="S53" s="255"/>
      <c r="T53" s="255"/>
      <c r="U53" s="255"/>
      <c r="V53" s="255"/>
    </row>
    <row r="54" spans="1:22" x14ac:dyDescent="0.3">
      <c r="A54" s="114" t="s">
        <v>2210</v>
      </c>
      <c r="H54" s="140"/>
    </row>
    <row r="55" spans="1:22" ht="56" x14ac:dyDescent="0.3">
      <c r="M55" s="526"/>
      <c r="N55" s="527" t="s">
        <v>1305</v>
      </c>
      <c r="O55" s="527" t="s">
        <v>1300</v>
      </c>
      <c r="P55" s="527" t="s">
        <v>1301</v>
      </c>
      <c r="Q55" s="527" t="s">
        <v>1303</v>
      </c>
      <c r="R55" s="527" t="s">
        <v>247</v>
      </c>
      <c r="S55" s="527" t="s">
        <v>245</v>
      </c>
      <c r="T55" s="527" t="s">
        <v>1306</v>
      </c>
    </row>
    <row r="56" spans="1:22" x14ac:dyDescent="0.3">
      <c r="M56" s="524" t="s">
        <v>1068</v>
      </c>
      <c r="N56" s="528">
        <v>0.29620000000000002</v>
      </c>
      <c r="O56" s="528">
        <v>7.0599999999999996E-2</v>
      </c>
      <c r="P56" s="528">
        <v>0.41359999999999997</v>
      </c>
      <c r="Q56" s="528">
        <v>5.5500000000000001E-2</v>
      </c>
      <c r="R56" s="528">
        <v>8.6800000000000002E-2</v>
      </c>
      <c r="S56" s="528">
        <v>3.8900000000000004E-2</v>
      </c>
      <c r="T56" s="528">
        <v>3.8399999999999997E-2</v>
      </c>
    </row>
    <row r="57" spans="1:22" x14ac:dyDescent="0.3">
      <c r="M57" s="524" t="s">
        <v>217</v>
      </c>
      <c r="N57" s="528">
        <v>0.28010000000000002</v>
      </c>
      <c r="O57" s="528">
        <v>9.9199999999999997E-2</v>
      </c>
      <c r="P57" s="528">
        <v>0.41969999999999996</v>
      </c>
      <c r="Q57" s="528">
        <v>5.3800000000000001E-2</v>
      </c>
      <c r="R57" s="528">
        <v>7.3800000000000004E-2</v>
      </c>
      <c r="S57" s="528">
        <v>3.3300000000000003E-2</v>
      </c>
      <c r="T57" s="528">
        <v>4.0199999999999993E-2</v>
      </c>
    </row>
    <row r="58" spans="1:22" x14ac:dyDescent="0.3">
      <c r="M58" s="524" t="s">
        <v>218</v>
      </c>
      <c r="N58" s="528">
        <v>0.26469999999999999</v>
      </c>
      <c r="O58" s="528">
        <v>0.10490000000000001</v>
      </c>
      <c r="P58" s="528">
        <v>0.44659999999999994</v>
      </c>
      <c r="Q58" s="528">
        <v>5.8899999999999994E-2</v>
      </c>
      <c r="R58" s="528">
        <v>9.3200000000000005E-2</v>
      </c>
      <c r="S58" s="528">
        <v>1.84E-2</v>
      </c>
      <c r="T58" s="528">
        <v>1.3100000000000001E-2</v>
      </c>
    </row>
    <row r="59" spans="1:22" x14ac:dyDescent="0.3">
      <c r="M59" s="524" t="s">
        <v>219</v>
      </c>
      <c r="N59" s="528">
        <v>0.3296</v>
      </c>
      <c r="O59" s="528">
        <v>5.8700000000000002E-2</v>
      </c>
      <c r="P59" s="528">
        <v>0.46579999999999999</v>
      </c>
      <c r="Q59" s="528">
        <v>2.8900000000000002E-2</v>
      </c>
      <c r="R59" s="528">
        <v>7.22E-2</v>
      </c>
      <c r="S59" s="528">
        <v>1.7500000000000002E-2</v>
      </c>
      <c r="T59" s="528">
        <v>2.7400000000000001E-2</v>
      </c>
    </row>
    <row r="60" spans="1:22" x14ac:dyDescent="0.3">
      <c r="M60" s="524" t="s">
        <v>220</v>
      </c>
      <c r="N60" s="528">
        <v>0.2223</v>
      </c>
      <c r="O60" s="528">
        <v>0.18230000000000002</v>
      </c>
      <c r="P60" s="528">
        <v>0.38600000000000001</v>
      </c>
      <c r="Q60" s="528">
        <v>7.4999999999999997E-3</v>
      </c>
      <c r="R60" s="528">
        <v>0.1096</v>
      </c>
      <c r="S60" s="528">
        <v>3.1899999999999998E-2</v>
      </c>
      <c r="T60" s="528">
        <v>6.0499999999999998E-2</v>
      </c>
    </row>
    <row r="61" spans="1:22" x14ac:dyDescent="0.3">
      <c r="M61" s="524" t="s">
        <v>221</v>
      </c>
      <c r="N61" s="528">
        <v>0.33270000000000005</v>
      </c>
      <c r="O61" s="528">
        <v>7.0900000000000005E-2</v>
      </c>
      <c r="P61" s="528">
        <v>0.36080000000000001</v>
      </c>
      <c r="Q61" s="528">
        <v>5.45E-2</v>
      </c>
      <c r="R61" s="528">
        <v>0.121</v>
      </c>
      <c r="S61" s="528">
        <v>3.2599999999999997E-2</v>
      </c>
      <c r="T61" s="528">
        <v>2.75E-2</v>
      </c>
    </row>
    <row r="62" spans="1:22" x14ac:dyDescent="0.3">
      <c r="M62" s="524" t="s">
        <v>222</v>
      </c>
      <c r="N62" s="528">
        <v>0.29270000000000002</v>
      </c>
      <c r="O62" s="528">
        <v>9.9600000000000008E-2</v>
      </c>
      <c r="P62" s="528">
        <v>0.41749999999999998</v>
      </c>
      <c r="Q62" s="528">
        <v>2.8999999999999998E-3</v>
      </c>
      <c r="R62" s="528">
        <v>0.1356</v>
      </c>
      <c r="S62" s="528">
        <v>4.1700000000000001E-2</v>
      </c>
      <c r="T62" s="528">
        <v>0.01</v>
      </c>
    </row>
    <row r="63" spans="1:22" x14ac:dyDescent="0.3">
      <c r="M63" s="529" t="s">
        <v>223</v>
      </c>
      <c r="N63" s="528">
        <v>0.42399999999999999</v>
      </c>
      <c r="O63" s="528">
        <v>5.16E-2</v>
      </c>
      <c r="P63" s="528">
        <v>0.28660000000000002</v>
      </c>
      <c r="Q63" s="528">
        <v>4.0599999999999997E-2</v>
      </c>
      <c r="R63" s="528">
        <v>9.1300000000000006E-2</v>
      </c>
      <c r="S63" s="528">
        <v>3.8100000000000002E-2</v>
      </c>
      <c r="T63" s="528">
        <v>6.7699999999999996E-2</v>
      </c>
    </row>
    <row r="64" spans="1:22" x14ac:dyDescent="0.3">
      <c r="M64" s="524" t="s">
        <v>224</v>
      </c>
      <c r="N64" s="528">
        <v>0.23079999999999998</v>
      </c>
      <c r="O64" s="528">
        <v>3.7999999999999999E-2</v>
      </c>
      <c r="P64" s="528">
        <v>0.52229999999999999</v>
      </c>
      <c r="Q64" s="528">
        <v>0.10050000000000001</v>
      </c>
      <c r="R64" s="528">
        <v>4.8600000000000004E-2</v>
      </c>
      <c r="S64" s="528">
        <v>3.9900000000000005E-2</v>
      </c>
      <c r="T64" s="528">
        <v>1.9799999999999998E-2</v>
      </c>
    </row>
    <row r="65" spans="1:20" x14ac:dyDescent="0.3">
      <c r="M65" s="524" t="s">
        <v>225</v>
      </c>
      <c r="N65" s="528">
        <v>0.28620000000000001</v>
      </c>
      <c r="O65" s="528">
        <v>6.3200000000000006E-2</v>
      </c>
      <c r="P65" s="528">
        <v>0.41590000000000005</v>
      </c>
      <c r="Q65" s="528">
        <v>9.11E-2</v>
      </c>
      <c r="R65" s="528">
        <v>5.6799999999999996E-2</v>
      </c>
      <c r="S65" s="528">
        <v>6.2400000000000004E-2</v>
      </c>
      <c r="T65" s="528">
        <v>2.4399999999999998E-2</v>
      </c>
    </row>
    <row r="66" spans="1:20" x14ac:dyDescent="0.3">
      <c r="M66" s="529" t="s">
        <v>226</v>
      </c>
      <c r="N66" s="528">
        <v>0.3009</v>
      </c>
      <c r="O66" s="528">
        <v>6.5299999999999997E-2</v>
      </c>
      <c r="P66" s="528">
        <v>0.40189999999999998</v>
      </c>
      <c r="Q66" s="528">
        <v>4.8600000000000004E-2</v>
      </c>
      <c r="R66" s="528">
        <v>7.0699999999999999E-2</v>
      </c>
      <c r="S66" s="528">
        <v>5.5399999999999998E-2</v>
      </c>
      <c r="T66" s="528">
        <v>5.7300000000000004E-2</v>
      </c>
    </row>
    <row r="67" spans="1:20" x14ac:dyDescent="0.3">
      <c r="M67" s="529" t="s">
        <v>227</v>
      </c>
      <c r="N67" s="528">
        <v>0.35850000000000004</v>
      </c>
      <c r="O67" s="528">
        <v>9.1600000000000001E-2</v>
      </c>
      <c r="P67" s="528">
        <v>0.34310000000000002</v>
      </c>
      <c r="Q67" s="528">
        <v>8.2100000000000006E-2</v>
      </c>
      <c r="R67" s="528">
        <v>8.9600000000000013E-2</v>
      </c>
      <c r="S67" s="528">
        <v>1.7399999999999999E-2</v>
      </c>
      <c r="T67" s="528">
        <v>1.77E-2</v>
      </c>
    </row>
    <row r="68" spans="1:20" x14ac:dyDescent="0.3">
      <c r="M68" s="529" t="s">
        <v>228</v>
      </c>
      <c r="N68" s="528">
        <v>0.22089999999999999</v>
      </c>
      <c r="O68" s="528">
        <v>5.5199999999999999E-2</v>
      </c>
      <c r="P68" s="528">
        <v>0.50729999999999997</v>
      </c>
      <c r="Q68" s="528">
        <v>8.3699999999999997E-2</v>
      </c>
      <c r="R68" s="528">
        <v>5.5599999999999997E-2</v>
      </c>
      <c r="S68" s="528">
        <v>4.2999999999999997E-2</v>
      </c>
      <c r="T68" s="528">
        <v>3.4300000000000004E-2</v>
      </c>
    </row>
    <row r="69" spans="1:20" x14ac:dyDescent="0.3">
      <c r="A69" s="117" t="s">
        <v>2097</v>
      </c>
      <c r="M69" s="529" t="s">
        <v>229</v>
      </c>
      <c r="N69" s="528">
        <v>0.3488</v>
      </c>
      <c r="O69" s="528">
        <v>3.1699999999999999E-2</v>
      </c>
      <c r="P69" s="528">
        <v>0.4143</v>
      </c>
      <c r="Q69" s="528">
        <v>6.2100000000000002E-2</v>
      </c>
      <c r="R69" s="528">
        <v>4.6500000000000007E-2</v>
      </c>
      <c r="S69" s="528">
        <v>4.0399999999999998E-2</v>
      </c>
      <c r="T69" s="528">
        <v>5.6299999999999996E-2</v>
      </c>
    </row>
    <row r="70" spans="1:20" x14ac:dyDescent="0.3">
      <c r="A70" s="117"/>
      <c r="M70" s="529" t="s">
        <v>230</v>
      </c>
      <c r="N70" s="528">
        <v>0.29649999999999999</v>
      </c>
      <c r="O70" s="528">
        <v>9.4299999999999995E-2</v>
      </c>
      <c r="P70" s="528">
        <v>0.45329999999999998</v>
      </c>
      <c r="Q70" s="528">
        <v>1.4499999999999999E-2</v>
      </c>
      <c r="R70" s="528">
        <v>9.2699999999999991E-2</v>
      </c>
      <c r="S70" s="528">
        <v>3.1099999999999999E-2</v>
      </c>
      <c r="T70" s="528">
        <v>1.77E-2</v>
      </c>
    </row>
    <row r="71" spans="1:20" x14ac:dyDescent="0.3">
      <c r="A71" s="117"/>
      <c r="M71" s="529" t="s">
        <v>231</v>
      </c>
      <c r="N71" s="528">
        <v>0.31629999999999997</v>
      </c>
      <c r="O71" s="528">
        <v>7.4299999999999991E-2</v>
      </c>
      <c r="P71" s="528">
        <v>0.39079999999999998</v>
      </c>
      <c r="Q71" s="528">
        <v>2.0299999999999999E-2</v>
      </c>
      <c r="R71" s="528">
        <v>0.1162</v>
      </c>
      <c r="S71" s="528">
        <v>0.05</v>
      </c>
      <c r="T71" s="528">
        <v>3.2000000000000001E-2</v>
      </c>
    </row>
    <row r="72" spans="1:20" x14ac:dyDescent="0.3">
      <c r="A72" s="117"/>
      <c r="M72" s="529" t="s">
        <v>232</v>
      </c>
      <c r="N72" s="528">
        <v>0.26629999999999998</v>
      </c>
      <c r="O72" s="528">
        <v>0.10929999999999999</v>
      </c>
      <c r="P72" s="528">
        <v>0.34960000000000002</v>
      </c>
      <c r="Q72" s="528">
        <v>6.4600000000000005E-2</v>
      </c>
      <c r="R72" s="528">
        <v>0.14710000000000001</v>
      </c>
      <c r="S72" s="528">
        <v>2.9500000000000002E-2</v>
      </c>
      <c r="T72" s="528">
        <v>3.3700000000000001E-2</v>
      </c>
    </row>
    <row r="73" spans="1:20" x14ac:dyDescent="0.3">
      <c r="M73" s="529" t="s">
        <v>233</v>
      </c>
      <c r="N73" s="528">
        <v>0.30370000000000003</v>
      </c>
      <c r="O73" s="528">
        <v>4.8899999999999999E-2</v>
      </c>
      <c r="P73" s="528">
        <v>0.45840000000000003</v>
      </c>
      <c r="Q73" s="528">
        <v>4.3499999999999997E-2</v>
      </c>
      <c r="R73" s="528">
        <v>0.10150000000000001</v>
      </c>
      <c r="S73" s="528">
        <v>1.7100000000000001E-2</v>
      </c>
      <c r="T73" s="528">
        <v>2.69E-2</v>
      </c>
    </row>
    <row r="74" spans="1:20" x14ac:dyDescent="0.3">
      <c r="M74" s="529" t="s">
        <v>234</v>
      </c>
      <c r="N74" s="528">
        <v>0.34700000000000003</v>
      </c>
      <c r="O74" s="528">
        <v>4.36E-2</v>
      </c>
      <c r="P74" s="528">
        <v>0.42820000000000003</v>
      </c>
      <c r="Q74" s="528">
        <v>7.2000000000000008E-2</v>
      </c>
      <c r="R74" s="528">
        <v>6.4500000000000002E-2</v>
      </c>
      <c r="S74" s="528">
        <v>8.6E-3</v>
      </c>
      <c r="T74" s="528">
        <v>3.61E-2</v>
      </c>
    </row>
    <row r="75" spans="1:20" x14ac:dyDescent="0.3">
      <c r="A75" s="117"/>
      <c r="M75" s="529" t="s">
        <v>235</v>
      </c>
      <c r="N75" s="528">
        <v>0.36049999999999999</v>
      </c>
      <c r="O75" s="528">
        <v>9.1499999999999998E-2</v>
      </c>
      <c r="P75" s="528">
        <v>0.37560000000000004</v>
      </c>
      <c r="Q75" s="528">
        <v>0.03</v>
      </c>
      <c r="R75" s="528">
        <v>4.9800000000000004E-2</v>
      </c>
      <c r="S75" s="528">
        <v>1.8500000000000003E-2</v>
      </c>
      <c r="T75" s="528">
        <v>7.4200000000000002E-2</v>
      </c>
    </row>
    <row r="76" spans="1:20" x14ac:dyDescent="0.3">
      <c r="A76" s="117"/>
      <c r="M76" s="529" t="s">
        <v>236</v>
      </c>
      <c r="N76" s="528">
        <v>0.28070000000000001</v>
      </c>
      <c r="O76" s="528">
        <v>5.2900000000000003E-2</v>
      </c>
      <c r="P76" s="528">
        <v>0.45469999999999999</v>
      </c>
      <c r="Q76" s="528">
        <v>4.9299999999999997E-2</v>
      </c>
      <c r="R76" s="528">
        <v>8.8300000000000003E-2</v>
      </c>
      <c r="S76" s="528">
        <v>4.58E-2</v>
      </c>
      <c r="T76" s="528">
        <v>2.8300000000000002E-2</v>
      </c>
    </row>
    <row r="77" spans="1:20" x14ac:dyDescent="0.3">
      <c r="A77" s="117"/>
      <c r="M77" s="529" t="s">
        <v>237</v>
      </c>
      <c r="N77" s="528">
        <v>0.27039999999999997</v>
      </c>
      <c r="O77" s="528">
        <v>4.3499999999999997E-2</v>
      </c>
      <c r="P77" s="528">
        <v>0.46350000000000002</v>
      </c>
      <c r="Q77" s="528">
        <v>6.2899999999999998E-2</v>
      </c>
      <c r="R77" s="528">
        <v>0.1366</v>
      </c>
      <c r="S77" s="528">
        <v>8.199999999999999E-3</v>
      </c>
      <c r="T77" s="528">
        <v>1.4800000000000001E-2</v>
      </c>
    </row>
    <row r="78" spans="1:20" x14ac:dyDescent="0.3">
      <c r="A78" s="117"/>
      <c r="M78" s="529" t="s">
        <v>238</v>
      </c>
      <c r="N78" s="528">
        <v>0.28190000000000004</v>
      </c>
      <c r="O78" s="528">
        <v>6.6000000000000003E-2</v>
      </c>
      <c r="P78" s="528">
        <v>0.47249999999999998</v>
      </c>
      <c r="Q78" s="528">
        <v>7.4499999999999997E-2</v>
      </c>
      <c r="R78" s="528">
        <v>6.0999999999999999E-2</v>
      </c>
      <c r="S78" s="528">
        <v>2.6200000000000001E-2</v>
      </c>
      <c r="T78" s="528">
        <v>1.78E-2</v>
      </c>
    </row>
    <row r="79" spans="1:20" x14ac:dyDescent="0.3">
      <c r="A79" s="117"/>
      <c r="M79" s="529" t="s">
        <v>239</v>
      </c>
      <c r="N79" s="528">
        <v>0.26979999999999998</v>
      </c>
      <c r="O79" s="528">
        <v>6.13E-2</v>
      </c>
      <c r="P79" s="528">
        <v>0.48469999999999996</v>
      </c>
      <c r="Q79" s="528">
        <v>3.7599999999999995E-2</v>
      </c>
      <c r="R79" s="528">
        <v>0.11869999999999999</v>
      </c>
      <c r="S79" s="528">
        <v>2E-3</v>
      </c>
      <c r="T79" s="528">
        <v>2.5899999999999999E-2</v>
      </c>
    </row>
    <row r="80" spans="1:20" x14ac:dyDescent="0.3">
      <c r="M80" s="529" t="s">
        <v>240</v>
      </c>
      <c r="N80" s="528">
        <v>0.36930000000000002</v>
      </c>
      <c r="O80" s="528">
        <v>5.3600000000000002E-2</v>
      </c>
      <c r="P80" s="528">
        <v>0.39600000000000002</v>
      </c>
      <c r="Q80" s="528">
        <v>4.6900000000000004E-2</v>
      </c>
      <c r="R80" s="528">
        <v>7.4999999999999997E-2</v>
      </c>
      <c r="S80" s="528">
        <v>2.2599999999999999E-2</v>
      </c>
      <c r="T80" s="528">
        <v>3.6499999999999998E-2</v>
      </c>
    </row>
    <row r="81" spans="1:22" x14ac:dyDescent="0.3">
      <c r="M81" s="793" t="s">
        <v>241</v>
      </c>
      <c r="N81" s="796">
        <v>0.30730000000000002</v>
      </c>
      <c r="O81" s="796">
        <v>7.3200000000000001E-2</v>
      </c>
      <c r="P81" s="796">
        <v>0.39130000000000004</v>
      </c>
      <c r="Q81" s="796">
        <v>4.2300000000000004E-2</v>
      </c>
      <c r="R81" s="796">
        <v>0.13900000000000001</v>
      </c>
      <c r="S81" s="796">
        <v>3.1899999999999998E-2</v>
      </c>
      <c r="T81" s="796">
        <v>1.5100000000000001E-2</v>
      </c>
    </row>
    <row r="82" spans="1:22" x14ac:dyDescent="0.3">
      <c r="M82" s="529" t="s">
        <v>242</v>
      </c>
      <c r="N82" s="528">
        <v>0.23280000000000001</v>
      </c>
      <c r="O82" s="528">
        <v>8.8100000000000012E-2</v>
      </c>
      <c r="P82" s="528">
        <v>0.44</v>
      </c>
      <c r="Q82" s="528">
        <v>2.4300000000000002E-2</v>
      </c>
      <c r="R82" s="528">
        <v>0.1018</v>
      </c>
      <c r="S82" s="528">
        <v>5.1200000000000002E-2</v>
      </c>
      <c r="T82" s="528">
        <v>6.1799999999999994E-2</v>
      </c>
    </row>
    <row r="83" spans="1:22" x14ac:dyDescent="0.3">
      <c r="M83" s="529" t="s">
        <v>243</v>
      </c>
      <c r="N83" s="528">
        <v>0.28620000000000001</v>
      </c>
      <c r="O83" s="528">
        <v>9.4299999999999995E-2</v>
      </c>
      <c r="P83" s="528">
        <v>0.45520000000000005</v>
      </c>
      <c r="Q83" s="528">
        <v>6.4000000000000003E-3</v>
      </c>
      <c r="R83" s="528">
        <v>0.1011</v>
      </c>
      <c r="S83" s="528">
        <v>2.5099999999999997E-2</v>
      </c>
      <c r="T83" s="528">
        <v>3.1699999999999999E-2</v>
      </c>
    </row>
    <row r="84" spans="1:22" x14ac:dyDescent="0.3">
      <c r="Q84" s="255"/>
      <c r="R84" s="255"/>
      <c r="S84" s="255"/>
      <c r="T84" s="255"/>
      <c r="U84" s="255"/>
      <c r="V84" s="255"/>
    </row>
    <row r="85" spans="1:22" x14ac:dyDescent="0.3">
      <c r="A85" s="114" t="s">
        <v>2211</v>
      </c>
      <c r="Q85" s="255"/>
      <c r="R85" s="255"/>
      <c r="S85" s="255"/>
      <c r="T85" s="255"/>
      <c r="U85" s="255"/>
      <c r="V85" s="255"/>
    </row>
    <row r="86" spans="1:22" ht="42" x14ac:dyDescent="0.3">
      <c r="N86" s="526"/>
      <c r="O86" s="527" t="s">
        <v>246</v>
      </c>
      <c r="P86" s="527" t="s">
        <v>1307</v>
      </c>
      <c r="Q86" s="527" t="s">
        <v>1308</v>
      </c>
      <c r="R86" s="255"/>
      <c r="S86" s="255"/>
      <c r="T86" s="255"/>
      <c r="U86" s="255"/>
      <c r="V86" s="255"/>
    </row>
    <row r="87" spans="1:22" x14ac:dyDescent="0.3">
      <c r="N87" s="524" t="s">
        <v>1068</v>
      </c>
      <c r="O87" s="788">
        <v>4730.28</v>
      </c>
      <c r="P87" s="788">
        <v>3639.44</v>
      </c>
      <c r="Q87" s="530">
        <v>12.3</v>
      </c>
      <c r="R87" s="255"/>
      <c r="S87" s="255"/>
      <c r="T87" s="255"/>
      <c r="U87" s="255"/>
      <c r="V87" s="255"/>
    </row>
    <row r="88" spans="1:22" x14ac:dyDescent="0.3">
      <c r="A88" s="117"/>
      <c r="N88" s="524" t="s">
        <v>217</v>
      </c>
      <c r="O88" s="788">
        <v>5473.81</v>
      </c>
      <c r="P88" s="788">
        <v>4681.55</v>
      </c>
      <c r="Q88" s="530">
        <v>12.81</v>
      </c>
      <c r="R88" s="255"/>
      <c r="S88" s="255"/>
      <c r="T88" s="255"/>
      <c r="U88" s="255"/>
      <c r="V88" s="255"/>
    </row>
    <row r="89" spans="1:22" x14ac:dyDescent="0.3">
      <c r="N89" s="524" t="s">
        <v>218</v>
      </c>
      <c r="O89" s="788">
        <v>2477.4499999999998</v>
      </c>
      <c r="P89" s="788">
        <v>839.25</v>
      </c>
      <c r="Q89" s="530">
        <v>9.48</v>
      </c>
      <c r="R89" s="255"/>
      <c r="S89" s="255"/>
      <c r="T89" s="255"/>
      <c r="U89" s="255"/>
      <c r="V89" s="255"/>
    </row>
    <row r="90" spans="1:22" x14ac:dyDescent="0.3">
      <c r="N90" s="524" t="s">
        <v>219</v>
      </c>
      <c r="O90" s="788">
        <v>3200.73</v>
      </c>
      <c r="P90" s="788">
        <v>1652.02</v>
      </c>
      <c r="Q90" s="530">
        <v>9.17</v>
      </c>
      <c r="R90" s="255"/>
      <c r="S90" s="255"/>
      <c r="T90" s="255"/>
      <c r="U90" s="255"/>
      <c r="V90" s="255"/>
    </row>
    <row r="91" spans="1:22" x14ac:dyDescent="0.3">
      <c r="N91" s="524" t="s">
        <v>220</v>
      </c>
      <c r="O91" s="788">
        <v>5014.26</v>
      </c>
      <c r="P91" s="788">
        <v>5952.36</v>
      </c>
      <c r="Q91" s="530">
        <v>11.5</v>
      </c>
      <c r="R91" s="255"/>
      <c r="S91" s="255"/>
      <c r="T91" s="255"/>
      <c r="U91" s="255"/>
      <c r="V91" s="255"/>
    </row>
    <row r="92" spans="1:22" x14ac:dyDescent="0.3">
      <c r="N92" s="524" t="s">
        <v>221</v>
      </c>
      <c r="O92" s="788">
        <v>5334.3</v>
      </c>
      <c r="P92" s="788">
        <v>4353.6000000000004</v>
      </c>
      <c r="Q92" s="530">
        <v>11.48</v>
      </c>
      <c r="R92" s="255"/>
      <c r="S92" s="255"/>
      <c r="T92" s="255"/>
      <c r="U92" s="255"/>
      <c r="V92" s="255"/>
    </row>
    <row r="93" spans="1:22" x14ac:dyDescent="0.3">
      <c r="N93" s="524" t="s">
        <v>222</v>
      </c>
      <c r="O93" s="788">
        <v>2324.1999999999998</v>
      </c>
      <c r="P93" s="788">
        <v>1274.17</v>
      </c>
      <c r="Q93" s="530">
        <v>8.06</v>
      </c>
      <c r="R93" s="255"/>
      <c r="S93" s="255"/>
      <c r="T93" s="255"/>
      <c r="U93" s="255"/>
      <c r="V93" s="255"/>
    </row>
    <row r="94" spans="1:22" x14ac:dyDescent="0.3">
      <c r="N94" s="529" t="s">
        <v>223</v>
      </c>
      <c r="O94" s="788">
        <v>2966.28</v>
      </c>
      <c r="P94" s="788">
        <v>3190.7</v>
      </c>
      <c r="Q94" s="530">
        <v>4.24</v>
      </c>
      <c r="R94" s="255"/>
      <c r="S94" s="255"/>
      <c r="T94" s="255"/>
      <c r="U94" s="255"/>
      <c r="V94" s="255"/>
    </row>
    <row r="95" spans="1:22" x14ac:dyDescent="0.3">
      <c r="N95" s="524" t="s">
        <v>224</v>
      </c>
      <c r="O95" s="788">
        <v>3648.33</v>
      </c>
      <c r="P95" s="788">
        <v>2842.4</v>
      </c>
      <c r="Q95" s="530">
        <v>14.01</v>
      </c>
      <c r="R95" s="255"/>
      <c r="S95" s="255"/>
      <c r="T95" s="255"/>
      <c r="U95" s="255"/>
      <c r="V95" s="255"/>
    </row>
    <row r="96" spans="1:22" x14ac:dyDescent="0.3">
      <c r="J96" s="118"/>
      <c r="K96" s="118"/>
      <c r="N96" s="524" t="s">
        <v>225</v>
      </c>
      <c r="O96" s="789">
        <v>4475.54</v>
      </c>
      <c r="P96" s="789">
        <v>3281.15</v>
      </c>
      <c r="Q96" s="530">
        <v>13.16</v>
      </c>
      <c r="R96" s="255"/>
      <c r="S96" s="255"/>
      <c r="T96" s="255"/>
      <c r="U96" s="255"/>
      <c r="V96" s="255"/>
    </row>
    <row r="97" spans="1:22" x14ac:dyDescent="0.3">
      <c r="N97" s="529" t="s">
        <v>226</v>
      </c>
      <c r="O97" s="788">
        <v>5538.07</v>
      </c>
      <c r="P97" s="788">
        <v>4928.8</v>
      </c>
      <c r="Q97" s="530">
        <v>14.61</v>
      </c>
      <c r="R97" s="255"/>
      <c r="S97" s="255"/>
      <c r="T97" s="255"/>
      <c r="U97" s="255"/>
      <c r="V97" s="255"/>
    </row>
    <row r="98" spans="1:22" x14ac:dyDescent="0.3">
      <c r="N98" s="529" t="s">
        <v>227</v>
      </c>
      <c r="O98" s="788">
        <v>2522.8000000000002</v>
      </c>
      <c r="P98" s="788">
        <v>1394.16</v>
      </c>
      <c r="Q98" s="530">
        <v>8.83</v>
      </c>
      <c r="R98" s="255"/>
      <c r="S98" s="255"/>
      <c r="T98" s="255"/>
      <c r="U98" s="255"/>
      <c r="V98" s="255"/>
    </row>
    <row r="99" spans="1:22" x14ac:dyDescent="0.3">
      <c r="N99" s="529" t="s">
        <v>228</v>
      </c>
      <c r="O99" s="788">
        <v>5716.6</v>
      </c>
      <c r="P99" s="788">
        <v>4499.1899999999996</v>
      </c>
      <c r="Q99" s="530">
        <v>15.49</v>
      </c>
      <c r="R99" s="255"/>
      <c r="S99" s="255"/>
      <c r="T99" s="255"/>
      <c r="U99" s="255"/>
      <c r="V99" s="255"/>
    </row>
    <row r="100" spans="1:22" x14ac:dyDescent="0.3">
      <c r="A100" s="117" t="s">
        <v>2097</v>
      </c>
      <c r="N100" s="529" t="s">
        <v>229</v>
      </c>
      <c r="O100" s="788">
        <v>2699.73</v>
      </c>
      <c r="P100" s="788">
        <v>2247.13</v>
      </c>
      <c r="Q100" s="530">
        <v>7.58</v>
      </c>
      <c r="R100" s="255"/>
      <c r="S100" s="255"/>
      <c r="T100" s="255"/>
      <c r="U100" s="255"/>
      <c r="V100" s="255"/>
    </row>
    <row r="101" spans="1:22" x14ac:dyDescent="0.3">
      <c r="A101" s="117"/>
      <c r="N101" s="529" t="s">
        <v>230</v>
      </c>
      <c r="O101" s="788">
        <v>2333.8000000000002</v>
      </c>
      <c r="P101" s="788">
        <v>1120.19</v>
      </c>
      <c r="Q101" s="530">
        <v>8.58</v>
      </c>
      <c r="R101" s="255"/>
      <c r="S101" s="255"/>
      <c r="T101" s="255"/>
      <c r="U101" s="255"/>
      <c r="V101" s="255"/>
    </row>
    <row r="102" spans="1:22" x14ac:dyDescent="0.3">
      <c r="A102" s="117"/>
      <c r="N102" s="529" t="s">
        <v>231</v>
      </c>
      <c r="O102" s="788">
        <v>2278.59</v>
      </c>
      <c r="P102" s="788">
        <v>1032.4000000000001</v>
      </c>
      <c r="Q102" s="530">
        <v>6.86</v>
      </c>
      <c r="R102" s="255"/>
      <c r="S102" s="255"/>
      <c r="T102" s="255"/>
      <c r="U102" s="255"/>
      <c r="V102" s="255"/>
    </row>
    <row r="103" spans="1:22" x14ac:dyDescent="0.3">
      <c r="A103" s="117"/>
      <c r="L103" s="1"/>
      <c r="M103" s="1"/>
      <c r="N103" s="529" t="s">
        <v>232</v>
      </c>
      <c r="O103" s="788">
        <v>8316.9</v>
      </c>
      <c r="P103" s="788">
        <v>9365.68</v>
      </c>
      <c r="Q103" s="530">
        <v>10.18</v>
      </c>
      <c r="R103" s="255"/>
      <c r="S103" s="255"/>
      <c r="T103" s="255"/>
      <c r="U103" s="255"/>
      <c r="V103" s="255"/>
    </row>
    <row r="104" spans="1:22" x14ac:dyDescent="0.3">
      <c r="A104" s="117"/>
      <c r="L104" s="1"/>
      <c r="M104" s="1"/>
      <c r="N104" s="529" t="s">
        <v>233</v>
      </c>
      <c r="O104" s="788">
        <v>2127.4</v>
      </c>
      <c r="P104" s="788">
        <v>1084.97</v>
      </c>
      <c r="Q104" s="530">
        <v>7.07</v>
      </c>
      <c r="R104" s="255"/>
      <c r="S104" s="255"/>
      <c r="T104" s="255"/>
      <c r="U104" s="255"/>
      <c r="V104" s="255"/>
    </row>
    <row r="105" spans="1:22" x14ac:dyDescent="0.3">
      <c r="A105" s="117"/>
      <c r="N105" s="529" t="s">
        <v>234</v>
      </c>
      <c r="O105" s="788">
        <v>2139.3200000000002</v>
      </c>
      <c r="P105" s="788">
        <v>1508.19</v>
      </c>
      <c r="Q105" s="530">
        <v>5.17</v>
      </c>
      <c r="R105" s="255"/>
      <c r="S105" s="255"/>
      <c r="T105" s="255"/>
      <c r="U105" s="255"/>
      <c r="V105" s="255"/>
    </row>
    <row r="106" spans="1:22" x14ac:dyDescent="0.3">
      <c r="A106" s="117"/>
      <c r="N106" s="529" t="s">
        <v>235</v>
      </c>
      <c r="O106" s="788">
        <v>5398.92</v>
      </c>
      <c r="P106" s="788">
        <v>4708.76</v>
      </c>
      <c r="Q106" s="530">
        <v>11.13</v>
      </c>
      <c r="R106" s="255"/>
      <c r="S106" s="255"/>
      <c r="T106" s="255"/>
      <c r="U106" s="255"/>
      <c r="V106" s="255"/>
    </row>
    <row r="107" spans="1:22" x14ac:dyDescent="0.3">
      <c r="A107" s="117"/>
      <c r="N107" s="529" t="s">
        <v>236</v>
      </c>
      <c r="O107" s="788">
        <v>6404.58</v>
      </c>
      <c r="P107" s="788">
        <v>5265.08</v>
      </c>
      <c r="Q107" s="530">
        <v>14.44</v>
      </c>
      <c r="R107" s="255"/>
      <c r="S107" s="255"/>
      <c r="T107" s="255"/>
      <c r="U107" s="255"/>
      <c r="V107" s="255"/>
    </row>
    <row r="108" spans="1:22" x14ac:dyDescent="0.3">
      <c r="A108" s="117"/>
      <c r="N108" s="529" t="s">
        <v>237</v>
      </c>
      <c r="O108" s="788">
        <v>3393.28</v>
      </c>
      <c r="P108" s="788">
        <v>1623.95</v>
      </c>
      <c r="Q108" s="530">
        <v>10.81</v>
      </c>
      <c r="R108" s="255"/>
      <c r="S108" s="255"/>
      <c r="T108" s="255"/>
      <c r="U108" s="255"/>
      <c r="V108" s="255"/>
    </row>
    <row r="109" spans="1:22" x14ac:dyDescent="0.3">
      <c r="A109" s="117"/>
      <c r="N109" s="529" t="s">
        <v>238</v>
      </c>
      <c r="O109" s="788">
        <v>3787.74</v>
      </c>
      <c r="P109" s="788">
        <v>2540.35</v>
      </c>
      <c r="Q109" s="530">
        <v>12.54</v>
      </c>
      <c r="R109" s="255"/>
      <c r="S109" s="255"/>
      <c r="T109" s="255"/>
      <c r="U109" s="255"/>
      <c r="V109" s="255"/>
    </row>
    <row r="110" spans="1:22" x14ac:dyDescent="0.3">
      <c r="A110" s="117"/>
      <c r="N110" s="529" t="s">
        <v>239</v>
      </c>
      <c r="O110" s="788">
        <v>2558.2600000000002</v>
      </c>
      <c r="P110" s="788">
        <v>927.54</v>
      </c>
      <c r="Q110" s="530">
        <v>8.3000000000000007</v>
      </c>
      <c r="R110" s="255"/>
      <c r="S110" s="255"/>
      <c r="T110" s="255"/>
      <c r="U110" s="255"/>
      <c r="V110" s="255"/>
    </row>
    <row r="111" spans="1:22" x14ac:dyDescent="0.3">
      <c r="A111" s="117"/>
      <c r="N111" s="529" t="s">
        <v>240</v>
      </c>
      <c r="O111" s="788">
        <v>3180.43</v>
      </c>
      <c r="P111" s="788">
        <v>2134.52</v>
      </c>
      <c r="Q111" s="530">
        <v>9.4600000000000009</v>
      </c>
      <c r="R111" s="255"/>
      <c r="S111" s="255"/>
      <c r="T111" s="255"/>
      <c r="U111" s="255"/>
      <c r="V111" s="255"/>
    </row>
    <row r="112" spans="1:22" x14ac:dyDescent="0.3">
      <c r="A112" s="117"/>
      <c r="N112" s="793" t="s">
        <v>241</v>
      </c>
      <c r="O112" s="794">
        <v>2449.5100000000002</v>
      </c>
      <c r="P112" s="794">
        <v>1338.73</v>
      </c>
      <c r="Q112" s="795">
        <v>8.65</v>
      </c>
      <c r="R112" s="255"/>
      <c r="S112" s="255"/>
      <c r="T112" s="255"/>
      <c r="U112" s="255"/>
      <c r="V112" s="255"/>
    </row>
    <row r="113" spans="1:22" x14ac:dyDescent="0.3">
      <c r="A113" s="117"/>
      <c r="N113" s="529" t="s">
        <v>242</v>
      </c>
      <c r="O113" s="788">
        <v>5240.24</v>
      </c>
      <c r="P113" s="788">
        <v>5056.32</v>
      </c>
      <c r="Q113" s="530">
        <v>13.73</v>
      </c>
      <c r="R113" s="255"/>
      <c r="S113" s="255"/>
      <c r="T113" s="255"/>
      <c r="U113" s="255"/>
      <c r="V113" s="255"/>
    </row>
    <row r="114" spans="1:22" x14ac:dyDescent="0.3">
      <c r="A114" s="117"/>
      <c r="N114" s="529" t="s">
        <v>243</v>
      </c>
      <c r="O114" s="788">
        <v>4404.24</v>
      </c>
      <c r="P114" s="788">
        <v>4697.9399999999996</v>
      </c>
      <c r="Q114" s="530">
        <v>10.73</v>
      </c>
      <c r="R114" s="255"/>
      <c r="S114" s="255"/>
      <c r="T114" s="255"/>
      <c r="U114" s="255"/>
      <c r="V114" s="255"/>
    </row>
    <row r="115" spans="1:22" x14ac:dyDescent="0.3">
      <c r="Q115" s="255"/>
      <c r="R115" s="255"/>
      <c r="S115" s="255"/>
      <c r="T115" s="255"/>
      <c r="U115" s="255"/>
      <c r="V115" s="255"/>
    </row>
    <row r="116" spans="1:22" x14ac:dyDescent="0.3">
      <c r="A116" s="94" t="s">
        <v>2100</v>
      </c>
      <c r="B116" s="1"/>
      <c r="C116" s="1"/>
      <c r="D116" s="1"/>
      <c r="E116" s="1"/>
      <c r="F116" s="1"/>
      <c r="G116" s="1"/>
      <c r="H116" s="1"/>
      <c r="I116" s="1"/>
      <c r="J116" s="1"/>
      <c r="K116" s="1"/>
      <c r="N116" s="1"/>
      <c r="O116" s="1"/>
    </row>
    <row r="117" spans="1:22" ht="84" x14ac:dyDescent="0.3">
      <c r="A117" s="98"/>
      <c r="B117" s="98"/>
      <c r="C117" s="98"/>
      <c r="D117" s="98"/>
      <c r="E117" s="98"/>
      <c r="F117" s="98"/>
      <c r="G117" s="98"/>
      <c r="H117" s="98"/>
      <c r="I117" s="98"/>
      <c r="J117" s="98"/>
      <c r="N117" s="571"/>
      <c r="O117" s="572" t="s">
        <v>1423</v>
      </c>
      <c r="P117" s="572" t="s">
        <v>252</v>
      </c>
      <c r="Q117" s="572" t="s">
        <v>1424</v>
      </c>
    </row>
    <row r="118" spans="1:22" x14ac:dyDescent="0.3">
      <c r="A118" s="1"/>
      <c r="B118" s="1"/>
      <c r="C118" s="1"/>
      <c r="D118" s="1"/>
      <c r="E118" s="1"/>
      <c r="F118" s="1"/>
      <c r="G118" s="1"/>
      <c r="H118" s="1"/>
      <c r="I118" s="1"/>
      <c r="J118" s="1"/>
      <c r="N118" s="573" t="s">
        <v>217</v>
      </c>
      <c r="O118" s="574">
        <v>28.92</v>
      </c>
      <c r="P118" s="574">
        <v>26.23</v>
      </c>
      <c r="Q118" s="574">
        <v>9.7799999999999994</v>
      </c>
    </row>
    <row r="119" spans="1:22" x14ac:dyDescent="0.3">
      <c r="A119" s="1"/>
      <c r="B119" s="1"/>
      <c r="C119" s="1"/>
      <c r="D119" s="1"/>
      <c r="E119" s="1"/>
      <c r="F119" s="1"/>
      <c r="G119" s="1"/>
      <c r="H119" s="1"/>
      <c r="I119" s="1"/>
      <c r="J119" s="1"/>
      <c r="N119" s="573" t="s">
        <v>218</v>
      </c>
      <c r="O119" s="574">
        <v>19.36</v>
      </c>
      <c r="P119" s="574">
        <v>19.350000000000001</v>
      </c>
      <c r="Q119" s="574">
        <v>0.03</v>
      </c>
    </row>
    <row r="120" spans="1:22" x14ac:dyDescent="0.3">
      <c r="A120" s="1"/>
      <c r="B120" s="1"/>
      <c r="C120" s="1"/>
      <c r="D120" s="1"/>
      <c r="E120" s="1"/>
      <c r="F120" s="1"/>
      <c r="G120" s="1"/>
      <c r="H120" s="1"/>
      <c r="I120" s="1"/>
      <c r="J120" s="1"/>
      <c r="N120" s="573" t="s">
        <v>219</v>
      </c>
      <c r="O120" s="574">
        <v>20.68</v>
      </c>
      <c r="P120" s="574">
        <v>20.62</v>
      </c>
      <c r="Q120" s="574">
        <v>0.27</v>
      </c>
    </row>
    <row r="121" spans="1:22" x14ac:dyDescent="0.3">
      <c r="A121" s="1"/>
      <c r="B121" s="1"/>
      <c r="C121" s="1"/>
      <c r="D121" s="1"/>
      <c r="E121" s="1"/>
      <c r="F121" s="1"/>
      <c r="G121" s="1"/>
      <c r="H121" s="1"/>
      <c r="I121" s="1"/>
      <c r="J121" s="1"/>
      <c r="N121" s="101" t="s">
        <v>220</v>
      </c>
      <c r="O121" s="574">
        <v>29.28</v>
      </c>
      <c r="P121" s="574">
        <v>25.02</v>
      </c>
      <c r="Q121" s="574">
        <v>15.2</v>
      </c>
    </row>
    <row r="122" spans="1:22" x14ac:dyDescent="0.3">
      <c r="A122" s="1"/>
      <c r="B122" s="1"/>
      <c r="C122" s="1"/>
      <c r="D122" s="1"/>
      <c r="E122" s="1"/>
      <c r="F122" s="1"/>
      <c r="G122" s="1"/>
      <c r="H122" s="1"/>
      <c r="I122" s="1"/>
      <c r="J122" s="1"/>
      <c r="N122" s="101" t="s">
        <v>221</v>
      </c>
      <c r="O122" s="574">
        <v>29.91</v>
      </c>
      <c r="P122" s="574">
        <v>27.27</v>
      </c>
      <c r="Q122" s="574">
        <v>9.23</v>
      </c>
    </row>
    <row r="123" spans="1:22" x14ac:dyDescent="0.3">
      <c r="A123" s="1"/>
      <c r="B123" s="1"/>
      <c r="C123" s="1"/>
      <c r="D123" s="1"/>
      <c r="E123" s="1"/>
      <c r="F123" s="1"/>
      <c r="G123" s="1"/>
      <c r="H123" s="1"/>
      <c r="I123" s="1"/>
      <c r="J123" s="1"/>
      <c r="N123" s="573" t="s">
        <v>222</v>
      </c>
      <c r="O123" s="574">
        <v>17.260000000000002</v>
      </c>
      <c r="P123" s="574">
        <v>16.77</v>
      </c>
      <c r="Q123" s="574">
        <v>2.91</v>
      </c>
    </row>
    <row r="124" spans="1:22" x14ac:dyDescent="0.3">
      <c r="A124" s="1"/>
      <c r="B124" s="1"/>
      <c r="C124" s="1"/>
      <c r="D124" s="1"/>
      <c r="E124" s="1"/>
      <c r="F124" s="1"/>
      <c r="G124" s="1"/>
      <c r="H124" s="1"/>
      <c r="I124" s="1"/>
      <c r="J124" s="1"/>
      <c r="L124" s="1"/>
      <c r="M124" s="1"/>
      <c r="N124" s="573" t="s">
        <v>223</v>
      </c>
      <c r="O124" s="574">
        <v>12.59</v>
      </c>
      <c r="P124" s="574">
        <v>11.89</v>
      </c>
      <c r="Q124" s="574">
        <v>5.73</v>
      </c>
    </row>
    <row r="125" spans="1:22" x14ac:dyDescent="0.3">
      <c r="A125" s="1"/>
      <c r="B125" s="1"/>
      <c r="C125" s="1"/>
      <c r="D125" s="1"/>
      <c r="E125" s="1"/>
      <c r="F125" s="1"/>
      <c r="G125" s="1"/>
      <c r="H125" s="1"/>
      <c r="I125" s="1"/>
      <c r="J125" s="1"/>
      <c r="L125" s="1"/>
      <c r="M125" s="1"/>
      <c r="N125" s="101" t="s">
        <v>224</v>
      </c>
      <c r="O125" s="574">
        <v>23.57</v>
      </c>
      <c r="P125" s="574">
        <v>21.59</v>
      </c>
      <c r="Q125" s="574">
        <v>8.5</v>
      </c>
    </row>
    <row r="126" spans="1:22" x14ac:dyDescent="0.3">
      <c r="A126" s="1"/>
      <c r="B126" s="1"/>
      <c r="C126" s="1"/>
      <c r="D126" s="1"/>
      <c r="E126" s="1"/>
      <c r="F126" s="1"/>
      <c r="G126" s="1"/>
      <c r="H126" s="1"/>
      <c r="I126" s="1"/>
      <c r="J126" s="1"/>
      <c r="L126" s="1"/>
      <c r="M126" s="1"/>
      <c r="N126" s="101" t="s">
        <v>225</v>
      </c>
      <c r="O126" s="574">
        <v>25.47</v>
      </c>
      <c r="P126" s="574">
        <v>23.79</v>
      </c>
      <c r="Q126" s="574">
        <v>6.7</v>
      </c>
    </row>
    <row r="127" spans="1:22" x14ac:dyDescent="0.3">
      <c r="A127" s="1"/>
      <c r="B127" s="1"/>
      <c r="C127" s="1"/>
      <c r="D127" s="1"/>
      <c r="E127" s="1"/>
      <c r="F127" s="1"/>
      <c r="G127" s="1"/>
      <c r="H127" s="1"/>
      <c r="I127" s="1"/>
      <c r="J127" s="1"/>
      <c r="L127" s="1"/>
      <c r="N127" s="573" t="s">
        <v>226</v>
      </c>
      <c r="O127" s="574">
        <v>33.799999999999997</v>
      </c>
      <c r="P127" s="574">
        <v>31.98</v>
      </c>
      <c r="Q127" s="574">
        <v>5.8</v>
      </c>
    </row>
    <row r="128" spans="1:22" x14ac:dyDescent="0.3">
      <c r="A128" s="1"/>
      <c r="B128" s="1"/>
      <c r="C128" s="1"/>
      <c r="D128" s="1"/>
      <c r="E128" s="1"/>
      <c r="F128" s="1"/>
      <c r="G128" s="1"/>
      <c r="H128" s="1"/>
      <c r="I128" s="1"/>
      <c r="J128" s="1"/>
      <c r="L128" s="1"/>
      <c r="N128" s="573" t="s">
        <v>227</v>
      </c>
      <c r="O128" s="574">
        <v>20.28</v>
      </c>
      <c r="P128" s="574">
        <v>19.91</v>
      </c>
      <c r="Q128" s="574">
        <v>1.85</v>
      </c>
    </row>
    <row r="129" spans="1:17" x14ac:dyDescent="0.3">
      <c r="A129" s="1"/>
      <c r="B129" s="1"/>
      <c r="C129" s="1"/>
      <c r="D129" s="1"/>
      <c r="E129" s="1"/>
      <c r="F129" s="1"/>
      <c r="G129" s="1"/>
      <c r="H129" s="1"/>
      <c r="I129" s="1"/>
      <c r="J129" s="1"/>
      <c r="N129" s="573" t="s">
        <v>228</v>
      </c>
      <c r="O129" s="574">
        <v>28.76</v>
      </c>
      <c r="P129" s="574">
        <v>25.01</v>
      </c>
      <c r="Q129" s="574">
        <v>13.43</v>
      </c>
    </row>
    <row r="130" spans="1:17" x14ac:dyDescent="0.3">
      <c r="A130" s="1"/>
      <c r="B130" s="1"/>
      <c r="C130" s="1"/>
      <c r="D130" s="1"/>
      <c r="E130" s="1"/>
      <c r="F130" s="1"/>
      <c r="G130" s="1"/>
      <c r="H130" s="1"/>
      <c r="I130" s="1"/>
      <c r="J130" s="1"/>
      <c r="N130" s="573" t="s">
        <v>229</v>
      </c>
      <c r="O130" s="574">
        <v>19.21</v>
      </c>
      <c r="P130" s="574">
        <v>18.2</v>
      </c>
      <c r="Q130" s="574">
        <v>5.39</v>
      </c>
    </row>
    <row r="131" spans="1:17" x14ac:dyDescent="0.3">
      <c r="A131" s="1"/>
      <c r="B131" s="1"/>
      <c r="C131" s="1"/>
      <c r="D131" s="1"/>
      <c r="E131" s="1"/>
      <c r="F131" s="1"/>
      <c r="G131" s="1"/>
      <c r="H131" s="1"/>
      <c r="I131" s="1"/>
      <c r="J131" s="1"/>
      <c r="N131" s="573" t="s">
        <v>230</v>
      </c>
      <c r="O131" s="574">
        <v>17.93</v>
      </c>
      <c r="P131" s="574">
        <v>17.37</v>
      </c>
      <c r="Q131" s="574">
        <v>3.21</v>
      </c>
    </row>
    <row r="132" spans="1:17" x14ac:dyDescent="0.3">
      <c r="A132" s="117" t="s">
        <v>2097</v>
      </c>
      <c r="B132" s="1"/>
      <c r="C132" s="1"/>
      <c r="D132" s="1"/>
      <c r="E132" s="1"/>
      <c r="F132" s="1"/>
      <c r="G132" s="1"/>
      <c r="H132" s="1"/>
      <c r="I132" s="1"/>
      <c r="J132" s="1"/>
      <c r="N132" s="573" t="s">
        <v>231</v>
      </c>
      <c r="O132" s="574">
        <v>16.98</v>
      </c>
      <c r="P132" s="574">
        <v>16.579999999999998</v>
      </c>
      <c r="Q132" s="574">
        <v>2.42</v>
      </c>
    </row>
    <row r="133" spans="1:17" x14ac:dyDescent="0.3">
      <c r="A133" s="1"/>
      <c r="B133" s="1"/>
      <c r="C133" s="1"/>
      <c r="D133" s="1"/>
      <c r="E133" s="1"/>
      <c r="F133" s="1"/>
      <c r="G133" s="1"/>
      <c r="H133" s="1"/>
      <c r="I133" s="1"/>
      <c r="J133" s="1"/>
      <c r="N133" s="573" t="s">
        <v>232</v>
      </c>
      <c r="O133" s="574">
        <v>22.52</v>
      </c>
      <c r="P133" s="574">
        <v>20.329999999999998</v>
      </c>
      <c r="Q133" s="574">
        <v>9.85</v>
      </c>
    </row>
    <row r="134" spans="1:17" x14ac:dyDescent="0.3">
      <c r="A134" s="1"/>
      <c r="B134" s="1"/>
      <c r="C134" s="1"/>
      <c r="D134" s="1"/>
      <c r="E134" s="1"/>
      <c r="F134" s="1"/>
      <c r="G134" s="1"/>
      <c r="H134" s="1"/>
      <c r="I134" s="1"/>
      <c r="J134" s="1"/>
      <c r="N134" s="573" t="s">
        <v>233</v>
      </c>
      <c r="O134" s="574">
        <v>16.79</v>
      </c>
      <c r="P134" s="574">
        <v>16.510000000000002</v>
      </c>
      <c r="Q134" s="574">
        <v>1.68</v>
      </c>
    </row>
    <row r="135" spans="1:17" x14ac:dyDescent="0.3">
      <c r="A135" s="1"/>
      <c r="B135" s="1"/>
      <c r="C135" s="1"/>
      <c r="D135" s="1"/>
      <c r="E135" s="1"/>
      <c r="F135" s="1"/>
      <c r="G135" s="1"/>
      <c r="H135" s="1"/>
      <c r="I135" s="1"/>
      <c r="J135" s="1"/>
      <c r="N135" s="573" t="s">
        <v>234</v>
      </c>
      <c r="O135" s="574">
        <v>13.22</v>
      </c>
      <c r="P135" s="574">
        <v>13.13</v>
      </c>
      <c r="Q135" s="574">
        <v>0.73</v>
      </c>
    </row>
    <row r="136" spans="1:17" x14ac:dyDescent="0.3">
      <c r="A136" s="1"/>
      <c r="B136" s="1"/>
      <c r="C136" s="1"/>
      <c r="D136" s="1"/>
      <c r="E136" s="1"/>
      <c r="F136" s="1"/>
      <c r="G136" s="1"/>
      <c r="H136" s="1"/>
      <c r="I136" s="1"/>
      <c r="J136" s="1"/>
      <c r="N136" s="573" t="s">
        <v>235</v>
      </c>
      <c r="O136" s="574">
        <v>27.59</v>
      </c>
      <c r="P136" s="574">
        <v>22.95</v>
      </c>
      <c r="Q136" s="574">
        <v>17.97</v>
      </c>
    </row>
    <row r="137" spans="1:17" x14ac:dyDescent="0.3">
      <c r="A137" s="1"/>
      <c r="B137" s="1"/>
      <c r="C137" s="1"/>
      <c r="D137" s="1"/>
      <c r="E137" s="1"/>
      <c r="F137" s="1"/>
      <c r="G137" s="1"/>
      <c r="H137" s="1"/>
      <c r="I137" s="1"/>
      <c r="J137" s="1"/>
      <c r="K137" s="1"/>
      <c r="N137" s="573" t="s">
        <v>236</v>
      </c>
      <c r="O137" s="574">
        <v>30.58</v>
      </c>
      <c r="P137" s="574">
        <v>27.85</v>
      </c>
      <c r="Q137" s="574">
        <v>9.2200000000000006</v>
      </c>
    </row>
    <row r="138" spans="1:17" x14ac:dyDescent="0.3">
      <c r="A138" s="1"/>
      <c r="B138" s="1"/>
      <c r="C138" s="1"/>
      <c r="D138" s="1"/>
      <c r="E138" s="1"/>
      <c r="F138" s="1"/>
      <c r="G138" s="1"/>
      <c r="H138" s="1"/>
      <c r="I138" s="1"/>
      <c r="J138" s="1"/>
      <c r="K138" s="1"/>
      <c r="N138" s="573" t="s">
        <v>237</v>
      </c>
      <c r="O138" s="574">
        <v>22.5</v>
      </c>
      <c r="P138" s="574">
        <v>21.15</v>
      </c>
      <c r="Q138" s="574">
        <v>6.09</v>
      </c>
    </row>
    <row r="139" spans="1:17" x14ac:dyDescent="0.3">
      <c r="A139" s="1"/>
      <c r="B139" s="1"/>
      <c r="C139" s="1"/>
      <c r="D139" s="1"/>
      <c r="E139" s="1"/>
      <c r="F139" s="1"/>
      <c r="G139" s="1"/>
      <c r="H139" s="1"/>
      <c r="I139" s="1"/>
      <c r="J139" s="1"/>
      <c r="K139" s="1"/>
      <c r="N139" s="573" t="s">
        <v>238</v>
      </c>
      <c r="O139" s="574">
        <v>23.39</v>
      </c>
      <c r="P139" s="574">
        <v>22</v>
      </c>
      <c r="Q139" s="574">
        <v>6.16</v>
      </c>
    </row>
    <row r="140" spans="1:17" x14ac:dyDescent="0.3">
      <c r="A140" s="1"/>
      <c r="B140" s="1"/>
      <c r="C140" s="1"/>
      <c r="D140" s="1"/>
      <c r="E140" s="1"/>
      <c r="F140" s="1"/>
      <c r="G140" s="1"/>
      <c r="H140" s="1"/>
      <c r="I140" s="1"/>
      <c r="J140" s="1"/>
      <c r="K140" s="1"/>
      <c r="N140" s="101" t="s">
        <v>239</v>
      </c>
      <c r="O140" s="574">
        <v>16.62</v>
      </c>
      <c r="P140" s="574">
        <v>16.41</v>
      </c>
      <c r="Q140" s="574">
        <v>1.3</v>
      </c>
    </row>
    <row r="141" spans="1:17" x14ac:dyDescent="0.3">
      <c r="A141" s="1"/>
      <c r="B141" s="1"/>
      <c r="C141" s="1"/>
      <c r="D141" s="1"/>
      <c r="E141" s="1"/>
      <c r="F141" s="1"/>
      <c r="G141" s="1"/>
      <c r="H141" s="1"/>
      <c r="I141" s="1"/>
      <c r="J141" s="1"/>
      <c r="K141" s="1"/>
      <c r="N141" s="573" t="s">
        <v>240</v>
      </c>
      <c r="O141" s="574">
        <v>23.12</v>
      </c>
      <c r="P141" s="574">
        <v>22.75</v>
      </c>
      <c r="Q141" s="574">
        <v>1.63</v>
      </c>
    </row>
    <row r="142" spans="1:17" x14ac:dyDescent="0.3">
      <c r="N142" s="791" t="s">
        <v>241</v>
      </c>
      <c r="O142" s="792">
        <v>19.899999999999999</v>
      </c>
      <c r="P142" s="792">
        <v>19.84</v>
      </c>
      <c r="Q142" s="792">
        <v>0.28999999999999998</v>
      </c>
    </row>
    <row r="143" spans="1:17" x14ac:dyDescent="0.3">
      <c r="N143" s="101" t="s">
        <v>242</v>
      </c>
      <c r="O143" s="574">
        <v>31.75</v>
      </c>
      <c r="P143" s="574">
        <v>28.34</v>
      </c>
      <c r="Q143" s="574">
        <v>10.9</v>
      </c>
    </row>
    <row r="144" spans="1:17" x14ac:dyDescent="0.3">
      <c r="N144" s="573" t="s">
        <v>243</v>
      </c>
      <c r="O144" s="574">
        <v>27.85</v>
      </c>
      <c r="P144" s="574">
        <v>25.08</v>
      </c>
      <c r="Q144" s="574">
        <v>10.130000000000001</v>
      </c>
    </row>
    <row r="150" spans="2:2" x14ac:dyDescent="0.3">
      <c r="B150" s="1"/>
    </row>
    <row r="151" spans="2:2" x14ac:dyDescent="0.3">
      <c r="B151" s="1"/>
    </row>
    <row r="152" spans="2:2" x14ac:dyDescent="0.3">
      <c r="B152" s="1"/>
    </row>
    <row r="153" spans="2:2" x14ac:dyDescent="0.3">
      <c r="B153" s="1"/>
    </row>
    <row r="154" spans="2:2" x14ac:dyDescent="0.3">
      <c r="B154" s="1"/>
    </row>
    <row r="155" spans="2:2" x14ac:dyDescent="0.3">
      <c r="B155" s="1"/>
    </row>
    <row r="156" spans="2:2" x14ac:dyDescent="0.3">
      <c r="B156" s="1"/>
    </row>
    <row r="157" spans="2:2" x14ac:dyDescent="0.3">
      <c r="B157" s="1"/>
    </row>
    <row r="158" spans="2:2" x14ac:dyDescent="0.3">
      <c r="B158" s="1"/>
    </row>
    <row r="159" spans="2:2" x14ac:dyDescent="0.3">
      <c r="B159" s="1"/>
    </row>
    <row r="160" spans="2:2" x14ac:dyDescent="0.3">
      <c r="B160" s="1"/>
    </row>
    <row r="161" spans="2:16" x14ac:dyDescent="0.3">
      <c r="B161" s="1"/>
    </row>
    <row r="162" spans="2:16" x14ac:dyDescent="0.3">
      <c r="B162" s="1"/>
    </row>
    <row r="163" spans="2:16" x14ac:dyDescent="0.3">
      <c r="B163" s="1"/>
    </row>
    <row r="164" spans="2:16" x14ac:dyDescent="0.3">
      <c r="B164" s="1"/>
    </row>
    <row r="165" spans="2:16" x14ac:dyDescent="0.3">
      <c r="B165" s="1"/>
    </row>
    <row r="167" spans="2:16" x14ac:dyDescent="0.3">
      <c r="F167" s="117"/>
    </row>
    <row r="171" spans="2:16" s="118" customFormat="1" x14ac:dyDescent="0.3">
      <c r="E171" s="115"/>
      <c r="F171" s="115"/>
      <c r="G171" s="115"/>
      <c r="H171" s="115"/>
      <c r="I171" s="115"/>
      <c r="J171" s="115"/>
      <c r="K171" s="115"/>
      <c r="L171" s="115"/>
      <c r="M171" s="115"/>
      <c r="N171" s="115"/>
      <c r="O171" s="115"/>
      <c r="P171" s="115"/>
    </row>
    <row r="202" spans="1:16" x14ac:dyDescent="0.3">
      <c r="A202" s="118"/>
      <c r="B202" s="118"/>
      <c r="C202" s="118"/>
      <c r="D202" s="118"/>
      <c r="E202" s="118"/>
      <c r="F202" s="118"/>
      <c r="G202" s="118"/>
      <c r="H202" s="118"/>
      <c r="I202" s="118"/>
      <c r="J202" s="118"/>
      <c r="K202" s="118"/>
      <c r="L202" s="118"/>
      <c r="M202" s="118"/>
      <c r="N202" s="118"/>
      <c r="O202" s="118"/>
      <c r="P202" s="118"/>
    </row>
    <row r="222" spans="12:13" s="118" customFormat="1" x14ac:dyDescent="0.3">
      <c r="L222" s="115"/>
      <c r="M222" s="115"/>
    </row>
  </sheetData>
  <sortState ref="AB7:AL34">
    <sortCondition ref="AD7:AD34"/>
  </sortState>
  <conditionalFormatting sqref="Q115 Q53 Q84:Q85">
    <cfRule type="cellIs" dxfId="13" priority="21" stopIfTrue="1" operator="greaterThan">
      <formula>50</formula>
    </cfRule>
  </conditionalFormatting>
  <conditionalFormatting sqref="R115 R53 T53 R84:R85 T84:T115">
    <cfRule type="cellIs" dxfId="12" priority="20" stopIfTrue="1" operator="greaterThan">
      <formula>10</formula>
    </cfRule>
  </conditionalFormatting>
  <conditionalFormatting sqref="S115 S53 S84:S85">
    <cfRule type="cellIs" dxfId="11" priority="19" stopIfTrue="1" operator="greaterThan">
      <formula>11</formula>
    </cfRule>
  </conditionalFormatting>
  <conditionalFormatting sqref="U53 U84:U115">
    <cfRule type="cellIs" dxfId="10" priority="17" stopIfTrue="1" operator="greaterThan">
      <formula>2</formula>
    </cfRule>
  </conditionalFormatting>
  <conditionalFormatting sqref="V53 V84:V115">
    <cfRule type="cellIs" dxfId="9" priority="16" stopIfTrue="1" operator="greaterThan">
      <formula>4</formula>
    </cfRule>
  </conditionalFormatting>
  <conditionalFormatting sqref="T59:T83">
    <cfRule type="cellIs" dxfId="8" priority="4" stopIfTrue="1" operator="greaterThan">
      <formula>4</formula>
    </cfRule>
  </conditionalFormatting>
  <conditionalFormatting sqref="N59:N83">
    <cfRule type="cellIs" dxfId="7" priority="9" stopIfTrue="1" operator="greaterThan">
      <formula>32</formula>
    </cfRule>
  </conditionalFormatting>
  <conditionalFormatting sqref="P59:P83">
    <cfRule type="cellIs" dxfId="6" priority="8" stopIfTrue="1" operator="greaterThan">
      <formula>50</formula>
    </cfRule>
  </conditionalFormatting>
  <conditionalFormatting sqref="Q59:Q83">
    <cfRule type="cellIs" dxfId="5" priority="7" stopIfTrue="1" operator="greaterThan">
      <formula>10</formula>
    </cfRule>
  </conditionalFormatting>
  <conditionalFormatting sqref="R59:R83">
    <cfRule type="cellIs" dxfId="4" priority="6" stopIfTrue="1" operator="greaterThan">
      <formula>11</formula>
    </cfRule>
  </conditionalFormatting>
  <conditionalFormatting sqref="S59:S83">
    <cfRule type="cellIs" dxfId="3" priority="5" stopIfTrue="1" operator="greaterThan">
      <formula>10</formula>
    </cfRule>
  </conditionalFormatting>
  <conditionalFormatting sqref="S86:S114">
    <cfRule type="cellIs" dxfId="2" priority="1" stopIfTrue="1" operator="greaterThan">
      <formula>11</formula>
    </cfRule>
  </conditionalFormatting>
  <conditionalFormatting sqref="Q87:Q114">
    <cfRule type="cellIs" dxfId="1" priority="3" stopIfTrue="1" operator="greaterThan">
      <formula>50</formula>
    </cfRule>
  </conditionalFormatting>
  <conditionalFormatting sqref="R86:R114">
    <cfRule type="cellIs" dxfId="0" priority="2" stopIfTrue="1" operator="greaterThan">
      <formula>10</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C8D4"/>
  </sheetPr>
  <dimension ref="A2:P30"/>
  <sheetViews>
    <sheetView zoomScaleNormal="100" workbookViewId="0"/>
  </sheetViews>
  <sheetFormatPr defaultColWidth="9.1796875" defaultRowHeight="14" x14ac:dyDescent="0.3"/>
  <cols>
    <col min="1" max="11" width="9.1796875" style="1"/>
    <col min="12" max="13" width="19.1796875" style="1" bestFit="1" customWidth="1"/>
    <col min="14" max="16384" width="9.1796875" style="1"/>
  </cols>
  <sheetData>
    <row r="2" spans="1:16" x14ac:dyDescent="0.3">
      <c r="A2" s="94" t="s">
        <v>2212</v>
      </c>
      <c r="P2" s="2"/>
    </row>
    <row r="3" spans="1:16" x14ac:dyDescent="0.3">
      <c r="K3" s="120" t="s">
        <v>248</v>
      </c>
      <c r="L3" s="120" t="s">
        <v>838</v>
      </c>
      <c r="M3" s="175"/>
      <c r="O3" s="1" t="s">
        <v>551</v>
      </c>
      <c r="P3" s="1" t="s">
        <v>248</v>
      </c>
    </row>
    <row r="4" spans="1:16" x14ac:dyDescent="0.3">
      <c r="K4" s="101" t="s">
        <v>217</v>
      </c>
      <c r="L4" s="119">
        <v>6.6</v>
      </c>
      <c r="O4" s="1" t="s">
        <v>217</v>
      </c>
      <c r="P4" s="1" t="s">
        <v>417</v>
      </c>
    </row>
    <row r="5" spans="1:16" x14ac:dyDescent="0.3">
      <c r="K5" s="101" t="s">
        <v>218</v>
      </c>
      <c r="L5" s="119">
        <v>1.69</v>
      </c>
      <c r="O5" s="1" t="s">
        <v>218</v>
      </c>
      <c r="P5" s="1" t="s">
        <v>418</v>
      </c>
    </row>
    <row r="6" spans="1:16" x14ac:dyDescent="0.3">
      <c r="K6" s="101" t="s">
        <v>219</v>
      </c>
      <c r="L6" s="119">
        <v>2.15</v>
      </c>
      <c r="O6" s="1" t="s">
        <v>219</v>
      </c>
      <c r="P6" s="1" t="s">
        <v>419</v>
      </c>
    </row>
    <row r="7" spans="1:16" x14ac:dyDescent="0.3">
      <c r="K7" s="101" t="s">
        <v>220</v>
      </c>
      <c r="L7" s="119">
        <v>36.15</v>
      </c>
      <c r="O7" s="1" t="s">
        <v>220</v>
      </c>
      <c r="P7" s="1" t="s">
        <v>420</v>
      </c>
    </row>
    <row r="8" spans="1:16" x14ac:dyDescent="0.3">
      <c r="K8" s="101" t="s">
        <v>221</v>
      </c>
      <c r="L8" s="119">
        <v>13.47</v>
      </c>
      <c r="O8" s="1" t="s">
        <v>221</v>
      </c>
      <c r="P8" s="1" t="s">
        <v>421</v>
      </c>
    </row>
    <row r="9" spans="1:16" x14ac:dyDescent="0.3">
      <c r="K9" s="101" t="s">
        <v>222</v>
      </c>
      <c r="L9" s="119">
        <v>0.94</v>
      </c>
      <c r="O9" s="1" t="s">
        <v>222</v>
      </c>
      <c r="P9" s="1" t="s">
        <v>422</v>
      </c>
    </row>
    <row r="10" spans="1:16" x14ac:dyDescent="0.3">
      <c r="K10" s="101" t="s">
        <v>223</v>
      </c>
      <c r="L10" s="119">
        <v>24.75</v>
      </c>
      <c r="O10" s="1" t="s">
        <v>223</v>
      </c>
      <c r="P10" s="1" t="s">
        <v>423</v>
      </c>
    </row>
    <row r="11" spans="1:16" x14ac:dyDescent="0.3">
      <c r="K11" s="101" t="s">
        <v>227</v>
      </c>
      <c r="L11" s="119">
        <v>5.17</v>
      </c>
      <c r="O11" s="1" t="s">
        <v>224</v>
      </c>
      <c r="P11" s="1" t="s">
        <v>424</v>
      </c>
    </row>
    <row r="12" spans="1:16" x14ac:dyDescent="0.3">
      <c r="K12" s="101" t="s">
        <v>225</v>
      </c>
      <c r="L12" s="119">
        <v>11.83</v>
      </c>
      <c r="O12" s="1" t="s">
        <v>225</v>
      </c>
      <c r="P12" s="1" t="s">
        <v>425</v>
      </c>
    </row>
    <row r="13" spans="1:16" x14ac:dyDescent="0.3">
      <c r="K13" s="101" t="s">
        <v>226</v>
      </c>
      <c r="L13" s="119">
        <v>10.86</v>
      </c>
      <c r="O13" s="1" t="s">
        <v>226</v>
      </c>
      <c r="P13" s="1" t="s">
        <v>426</v>
      </c>
    </row>
    <row r="14" spans="1:16" x14ac:dyDescent="0.3">
      <c r="K14" s="101" t="s">
        <v>227</v>
      </c>
      <c r="L14" s="119">
        <v>4.96</v>
      </c>
      <c r="O14" s="1" t="s">
        <v>227</v>
      </c>
      <c r="P14" s="1" t="s">
        <v>427</v>
      </c>
    </row>
    <row r="15" spans="1:16" x14ac:dyDescent="0.3">
      <c r="K15" s="101" t="s">
        <v>228</v>
      </c>
      <c r="L15" s="119">
        <v>7.57</v>
      </c>
      <c r="O15" s="1" t="s">
        <v>228</v>
      </c>
      <c r="P15" s="1" t="s">
        <v>428</v>
      </c>
    </row>
    <row r="16" spans="1:16" x14ac:dyDescent="0.3">
      <c r="K16" s="101" t="s">
        <v>229</v>
      </c>
      <c r="L16" s="119">
        <v>10.41</v>
      </c>
      <c r="O16" s="1" t="s">
        <v>229</v>
      </c>
      <c r="P16" s="1" t="s">
        <v>211</v>
      </c>
    </row>
    <row r="17" spans="1:16" x14ac:dyDescent="0.3">
      <c r="K17" s="101" t="s">
        <v>230</v>
      </c>
      <c r="L17" s="119">
        <v>1.75</v>
      </c>
      <c r="O17" s="1" t="s">
        <v>230</v>
      </c>
      <c r="P17" s="1" t="s">
        <v>429</v>
      </c>
    </row>
    <row r="18" spans="1:16" x14ac:dyDescent="0.3">
      <c r="K18" s="101" t="s">
        <v>231</v>
      </c>
      <c r="L18" s="119">
        <v>4.07</v>
      </c>
      <c r="O18" s="1" t="s">
        <v>231</v>
      </c>
      <c r="P18" s="1" t="s">
        <v>430</v>
      </c>
    </row>
    <row r="19" spans="1:16" x14ac:dyDescent="0.3">
      <c r="A19" s="104"/>
      <c r="K19" s="101" t="s">
        <v>232</v>
      </c>
      <c r="L19" s="119">
        <v>7.16</v>
      </c>
      <c r="O19" s="1" t="s">
        <v>232</v>
      </c>
      <c r="P19" s="1" t="s">
        <v>431</v>
      </c>
    </row>
    <row r="20" spans="1:16" x14ac:dyDescent="0.3">
      <c r="A20" s="104" t="s">
        <v>2097</v>
      </c>
      <c r="K20" s="101" t="s">
        <v>233</v>
      </c>
      <c r="L20" s="119">
        <v>3.44</v>
      </c>
      <c r="O20" s="1" t="s">
        <v>233</v>
      </c>
      <c r="P20" s="1" t="s">
        <v>432</v>
      </c>
    </row>
    <row r="21" spans="1:16" x14ac:dyDescent="0.3">
      <c r="K21" s="101" t="s">
        <v>234</v>
      </c>
      <c r="L21" s="119">
        <v>8.2100000000000009</v>
      </c>
      <c r="O21" s="1" t="s">
        <v>234</v>
      </c>
      <c r="P21" s="1" t="s">
        <v>212</v>
      </c>
    </row>
    <row r="22" spans="1:16" x14ac:dyDescent="0.3">
      <c r="K22" s="101" t="s">
        <v>235</v>
      </c>
      <c r="L22" s="119">
        <v>15.89</v>
      </c>
      <c r="O22" s="1" t="s">
        <v>235</v>
      </c>
      <c r="P22" s="1" t="s">
        <v>433</v>
      </c>
    </row>
    <row r="23" spans="1:16" x14ac:dyDescent="0.3">
      <c r="K23" s="101" t="s">
        <v>236</v>
      </c>
      <c r="L23" s="119">
        <v>9.3800000000000008</v>
      </c>
      <c r="O23" s="1" t="s">
        <v>236</v>
      </c>
      <c r="P23" s="1" t="s">
        <v>434</v>
      </c>
    </row>
    <row r="24" spans="1:16" x14ac:dyDescent="0.3">
      <c r="K24" s="101" t="s">
        <v>237</v>
      </c>
      <c r="L24" s="119">
        <v>1.5</v>
      </c>
      <c r="O24" s="1" t="s">
        <v>237</v>
      </c>
      <c r="P24" s="1" t="s">
        <v>435</v>
      </c>
    </row>
    <row r="25" spans="1:16" x14ac:dyDescent="0.3">
      <c r="K25" s="101" t="s">
        <v>238</v>
      </c>
      <c r="L25" s="119">
        <v>10.15</v>
      </c>
      <c r="O25" s="1" t="s">
        <v>238</v>
      </c>
      <c r="P25" s="1" t="s">
        <v>445</v>
      </c>
    </row>
    <row r="26" spans="1:16" x14ac:dyDescent="0.3">
      <c r="K26" s="101" t="s">
        <v>239</v>
      </c>
      <c r="L26" s="119">
        <v>7.15</v>
      </c>
      <c r="O26" s="1" t="s">
        <v>239</v>
      </c>
      <c r="P26" s="1" t="s">
        <v>437</v>
      </c>
    </row>
    <row r="27" spans="1:16" x14ac:dyDescent="0.3">
      <c r="K27" s="101" t="s">
        <v>240</v>
      </c>
      <c r="L27" s="119">
        <v>7.83</v>
      </c>
      <c r="O27" s="1" t="s">
        <v>240</v>
      </c>
      <c r="P27" s="1" t="s">
        <v>438</v>
      </c>
    </row>
    <row r="28" spans="1:16" x14ac:dyDescent="0.3">
      <c r="K28" s="511" t="s">
        <v>241</v>
      </c>
      <c r="L28" s="790">
        <v>4.43</v>
      </c>
      <c r="O28" s="1" t="s">
        <v>241</v>
      </c>
      <c r="P28" s="1" t="s">
        <v>454</v>
      </c>
    </row>
    <row r="29" spans="1:16" x14ac:dyDescent="0.3">
      <c r="K29" s="101" t="s">
        <v>242</v>
      </c>
      <c r="L29" s="119">
        <v>6.1</v>
      </c>
      <c r="O29" s="1" t="s">
        <v>242</v>
      </c>
      <c r="P29" s="1" t="s">
        <v>439</v>
      </c>
    </row>
    <row r="30" spans="1:16" x14ac:dyDescent="0.3">
      <c r="K30" s="101" t="s">
        <v>243</v>
      </c>
      <c r="L30" s="119">
        <v>2.15</v>
      </c>
      <c r="O30" s="1" t="s">
        <v>243</v>
      </c>
      <c r="P30" s="1" t="s">
        <v>440</v>
      </c>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CC8D4"/>
  </sheetPr>
  <dimension ref="A2:D12"/>
  <sheetViews>
    <sheetView zoomScaleNormal="100" workbookViewId="0"/>
  </sheetViews>
  <sheetFormatPr defaultColWidth="13.453125" defaultRowHeight="14" x14ac:dyDescent="0.3"/>
  <cols>
    <col min="1" max="1" width="47.54296875" style="3" customWidth="1"/>
    <col min="2" max="2" width="12.26953125" style="3" bestFit="1" customWidth="1"/>
    <col min="3" max="3" width="16.26953125" style="3" customWidth="1"/>
    <col min="4" max="4" width="18" style="3" customWidth="1"/>
    <col min="5" max="16384" width="13.453125" style="3"/>
  </cols>
  <sheetData>
    <row r="2" spans="1:4" ht="14.5" thickBot="1" x14ac:dyDescent="0.35">
      <c r="A2" s="9" t="s">
        <v>1741</v>
      </c>
    </row>
    <row r="3" spans="1:4" ht="14.5" thickBot="1" x14ac:dyDescent="0.35">
      <c r="A3" s="48" t="s">
        <v>253</v>
      </c>
      <c r="B3" s="714" t="s">
        <v>899</v>
      </c>
      <c r="C3" s="714" t="s">
        <v>938</v>
      </c>
      <c r="D3" s="714" t="s">
        <v>12</v>
      </c>
    </row>
    <row r="4" spans="1:4" ht="14.5" thickBot="1" x14ac:dyDescent="0.35">
      <c r="A4" s="580" t="s">
        <v>1309</v>
      </c>
      <c r="B4" s="131">
        <v>544769874</v>
      </c>
      <c r="C4" s="131">
        <v>111210506</v>
      </c>
      <c r="D4" s="132">
        <v>655980380</v>
      </c>
    </row>
    <row r="5" spans="1:4" ht="14.5" thickBot="1" x14ac:dyDescent="0.35">
      <c r="A5" s="580" t="s">
        <v>1835</v>
      </c>
      <c r="B5" s="131">
        <v>116900000</v>
      </c>
      <c r="C5" s="131">
        <v>21410295</v>
      </c>
      <c r="D5" s="132">
        <v>138310295</v>
      </c>
    </row>
    <row r="6" spans="1:4" ht="14.5" thickBot="1" x14ac:dyDescent="0.35">
      <c r="A6" s="580" t="s">
        <v>1836</v>
      </c>
      <c r="B6" s="131">
        <v>267567522</v>
      </c>
      <c r="C6" s="131">
        <v>45292107</v>
      </c>
      <c r="D6" s="132">
        <v>312859629</v>
      </c>
    </row>
    <row r="7" spans="1:4" ht="14.5" thickBot="1" x14ac:dyDescent="0.35">
      <c r="A7" s="580" t="s">
        <v>1310</v>
      </c>
      <c r="B7" s="131">
        <v>703543678</v>
      </c>
      <c r="C7" s="131">
        <v>144241063</v>
      </c>
      <c r="D7" s="132">
        <v>847784741</v>
      </c>
    </row>
    <row r="8" spans="1:4" ht="14.5" thickBot="1" x14ac:dyDescent="0.35">
      <c r="A8" s="580" t="s">
        <v>1311</v>
      </c>
      <c r="B8" s="131">
        <v>68153000</v>
      </c>
      <c r="C8" s="131">
        <v>190828</v>
      </c>
      <c r="D8" s="132">
        <v>68343828</v>
      </c>
    </row>
    <row r="9" spans="1:4" ht="14.5" thickBot="1" x14ac:dyDescent="0.35">
      <c r="A9" s="580" t="s">
        <v>1312</v>
      </c>
      <c r="B9" s="131">
        <v>68153000</v>
      </c>
      <c r="C9" s="131">
        <v>7572556</v>
      </c>
      <c r="D9" s="132">
        <v>75725556</v>
      </c>
    </row>
    <row r="10" spans="1:4" ht="14.5" thickBot="1" x14ac:dyDescent="0.35">
      <c r="A10" s="580" t="s">
        <v>1837</v>
      </c>
      <c r="B10" s="131">
        <v>29538310</v>
      </c>
      <c r="C10" s="131">
        <v>4786050</v>
      </c>
      <c r="D10" s="132">
        <v>34324360</v>
      </c>
    </row>
    <row r="11" spans="1:4" ht="14.5" thickBot="1" x14ac:dyDescent="0.35">
      <c r="A11" s="531" t="s">
        <v>12</v>
      </c>
      <c r="B11" s="132">
        <v>1798625384</v>
      </c>
      <c r="C11" s="132">
        <v>334703405</v>
      </c>
      <c r="D11" s="132">
        <v>2133328789</v>
      </c>
    </row>
    <row r="12" spans="1:4" x14ac:dyDescent="0.3">
      <c r="A12" s="5" t="s">
        <v>1838</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1:Q528"/>
  <sheetViews>
    <sheetView zoomScaleNormal="100" workbookViewId="0"/>
  </sheetViews>
  <sheetFormatPr defaultColWidth="9.1796875" defaultRowHeight="14" x14ac:dyDescent="0.3"/>
  <cols>
    <col min="1" max="1" width="60.81640625" style="31" customWidth="1"/>
    <col min="2" max="2" width="31.54296875" style="3" customWidth="1"/>
    <col min="3" max="3" width="22.81640625" style="3" customWidth="1"/>
    <col min="4" max="4" width="17.7265625" style="3" customWidth="1"/>
    <col min="5" max="5" width="11.26953125" style="3" bestFit="1" customWidth="1"/>
    <col min="6" max="6" width="29.81640625" style="3" customWidth="1"/>
    <col min="7" max="7" width="16.81640625" style="3" bestFit="1" customWidth="1"/>
    <col min="8" max="8" width="13.54296875" style="3" customWidth="1"/>
    <col min="9" max="9" width="15.1796875" style="3" bestFit="1" customWidth="1"/>
    <col min="10" max="10" width="14.7265625" style="3" customWidth="1"/>
    <col min="11" max="11" width="16" style="3" customWidth="1"/>
    <col min="12" max="13" width="7.54296875" style="3" customWidth="1"/>
    <col min="14" max="17" width="31.81640625" style="3" customWidth="1"/>
    <col min="18" max="19" width="9.1796875" style="3"/>
    <col min="20" max="20" width="22.1796875" style="3" bestFit="1" customWidth="1"/>
    <col min="21" max="21" width="28.7265625" style="3" customWidth="1"/>
    <col min="22" max="22" width="27.54296875" style="3" customWidth="1"/>
    <col min="23" max="23" width="26.81640625" style="3" customWidth="1"/>
    <col min="24" max="16384" width="9.1796875" style="3"/>
  </cols>
  <sheetData>
    <row r="1" spans="1:13" x14ac:dyDescent="0.3">
      <c r="A1" s="6"/>
    </row>
    <row r="2" spans="1:13" ht="14.5" thickBot="1" x14ac:dyDescent="0.35">
      <c r="A2" s="6" t="s">
        <v>1922</v>
      </c>
    </row>
    <row r="3" spans="1:13" ht="14.5" thickBot="1" x14ac:dyDescent="0.35">
      <c r="A3" s="37" t="s">
        <v>254</v>
      </c>
      <c r="B3" s="705" t="s">
        <v>20</v>
      </c>
      <c r="C3" s="705" t="s">
        <v>21</v>
      </c>
      <c r="D3" s="705" t="s">
        <v>22</v>
      </c>
      <c r="E3" s="705" t="s">
        <v>23</v>
      </c>
      <c r="F3" s="705" t="s">
        <v>24</v>
      </c>
      <c r="G3" s="705" t="s">
        <v>25</v>
      </c>
      <c r="H3" s="705" t="s">
        <v>1923</v>
      </c>
    </row>
    <row r="4" spans="1:13" ht="14.5" thickBot="1" x14ac:dyDescent="0.35">
      <c r="A4" s="184" t="s">
        <v>3</v>
      </c>
      <c r="B4" s="617">
        <v>56884.687989999999</v>
      </c>
      <c r="C4" s="617">
        <v>56627.455170000001</v>
      </c>
      <c r="D4" s="617">
        <v>54777.909919999998</v>
      </c>
      <c r="E4" s="617">
        <v>58435.323609999999</v>
      </c>
      <c r="F4" s="617">
        <v>52966.69672</v>
      </c>
      <c r="G4" s="617">
        <v>51117.455410000002</v>
      </c>
      <c r="H4" s="618">
        <f>SUM(B4:G4)</f>
        <v>330809.52882000001</v>
      </c>
      <c r="I4" s="90"/>
      <c r="J4" s="90"/>
      <c r="K4" s="90"/>
      <c r="L4" s="90"/>
      <c r="M4" s="90"/>
    </row>
    <row r="5" spans="1:13" ht="14.5" thickBot="1" x14ac:dyDescent="0.35">
      <c r="A5" s="184" t="s">
        <v>4</v>
      </c>
      <c r="B5" s="617">
        <v>3433.9241400000001</v>
      </c>
      <c r="C5" s="617">
        <v>3756.89417</v>
      </c>
      <c r="D5" s="617">
        <v>4980.9546499999997</v>
      </c>
      <c r="E5" s="617">
        <v>3674.7076999999999</v>
      </c>
      <c r="F5" s="617">
        <v>2877.2139699999998</v>
      </c>
      <c r="G5" s="617">
        <v>2403.0034999999998</v>
      </c>
      <c r="H5" s="618">
        <f t="shared" ref="H5:H13" si="0">SUM(B5:G5)</f>
        <v>21126.698130000001</v>
      </c>
      <c r="I5" s="90"/>
      <c r="J5" s="90"/>
      <c r="K5" s="90"/>
      <c r="L5" s="90"/>
      <c r="M5" s="90"/>
    </row>
    <row r="6" spans="1:13" ht="14.5" thickBot="1" x14ac:dyDescent="0.35">
      <c r="A6" s="314" t="s">
        <v>1566</v>
      </c>
      <c r="B6" s="617">
        <v>28153.506990000002</v>
      </c>
      <c r="C6" s="617">
        <v>28454.812809999999</v>
      </c>
      <c r="D6" s="617">
        <v>25715.55975</v>
      </c>
      <c r="E6" s="617">
        <v>28594.25373</v>
      </c>
      <c r="F6" s="617">
        <v>27792.214889999999</v>
      </c>
      <c r="G6" s="617">
        <v>29203.060270000002</v>
      </c>
      <c r="H6" s="618">
        <f t="shared" si="0"/>
        <v>167913.40843999997</v>
      </c>
      <c r="I6" s="90"/>
      <c r="J6" s="90"/>
      <c r="K6" s="90"/>
      <c r="L6" s="90"/>
      <c r="M6" s="90"/>
    </row>
    <row r="7" spans="1:13" ht="14.5" thickBot="1" x14ac:dyDescent="0.35">
      <c r="A7" s="314" t="s">
        <v>1567</v>
      </c>
      <c r="B7" s="617">
        <v>571.24998000000005</v>
      </c>
      <c r="C7" s="617">
        <v>839.67458999999997</v>
      </c>
      <c r="D7" s="617">
        <v>703.23801000000003</v>
      </c>
      <c r="E7" s="617">
        <v>787.57874000000004</v>
      </c>
      <c r="F7" s="617">
        <v>663.76215000000002</v>
      </c>
      <c r="G7" s="617">
        <v>724.17719</v>
      </c>
      <c r="H7" s="618">
        <f t="shared" si="0"/>
        <v>4289.68066</v>
      </c>
      <c r="I7" s="90"/>
      <c r="J7" s="90"/>
      <c r="K7" s="90"/>
      <c r="L7" s="90"/>
      <c r="M7" s="90"/>
    </row>
    <row r="8" spans="1:13" ht="14.5" thickBot="1" x14ac:dyDescent="0.35">
      <c r="A8" s="181" t="s">
        <v>5</v>
      </c>
      <c r="B8" s="617">
        <v>3.6143000000000001</v>
      </c>
      <c r="C8" s="617">
        <v>4.3898999999999999</v>
      </c>
      <c r="D8" s="617">
        <v>5.5255000000000001</v>
      </c>
      <c r="E8" s="617">
        <v>6.4267000000000003</v>
      </c>
      <c r="F8" s="617">
        <v>5.9444999999999997</v>
      </c>
      <c r="G8" s="617">
        <v>9.5089000000000006</v>
      </c>
      <c r="H8" s="618">
        <f t="shared" si="0"/>
        <v>35.409800000000004</v>
      </c>
      <c r="I8" s="90"/>
      <c r="J8" s="90"/>
      <c r="K8" s="90"/>
      <c r="L8" s="90"/>
      <c r="M8" s="90"/>
    </row>
    <row r="9" spans="1:13" ht="14.5" thickBot="1" x14ac:dyDescent="0.35">
      <c r="A9" s="184" t="s">
        <v>1000</v>
      </c>
      <c r="B9" s="617">
        <v>439.63243999999997</v>
      </c>
      <c r="C9" s="617">
        <v>471.52640000000002</v>
      </c>
      <c r="D9" s="617">
        <v>414.45909999999998</v>
      </c>
      <c r="E9" s="617">
        <v>465.22824000000003</v>
      </c>
      <c r="F9" s="617">
        <v>471.20244000000002</v>
      </c>
      <c r="G9" s="617">
        <v>466.32875000000001</v>
      </c>
      <c r="H9" s="618">
        <f t="shared" si="0"/>
        <v>2728.3773700000002</v>
      </c>
      <c r="I9" s="90"/>
      <c r="J9" s="90"/>
      <c r="K9" s="90"/>
      <c r="L9" s="90"/>
      <c r="M9" s="90"/>
    </row>
    <row r="10" spans="1:13" ht="14.5" thickBot="1" x14ac:dyDescent="0.35">
      <c r="A10" s="184" t="s">
        <v>998</v>
      </c>
      <c r="B10" s="617">
        <v>3656.8013700000001</v>
      </c>
      <c r="C10" s="617">
        <v>3780.8012800000001</v>
      </c>
      <c r="D10" s="617">
        <v>3500.0853999999999</v>
      </c>
      <c r="E10" s="617">
        <v>3892.8004000000001</v>
      </c>
      <c r="F10" s="617">
        <v>3956.4956699999998</v>
      </c>
      <c r="G10" s="617">
        <v>4111.6045700000004</v>
      </c>
      <c r="H10" s="618">
        <f t="shared" si="0"/>
        <v>22898.58869</v>
      </c>
      <c r="I10" s="90"/>
      <c r="J10" s="90"/>
      <c r="K10" s="90"/>
      <c r="L10" s="90"/>
      <c r="M10" s="90"/>
    </row>
    <row r="11" spans="1:13" ht="14.5" thickBot="1" x14ac:dyDescent="0.35">
      <c r="A11" s="210" t="s">
        <v>12</v>
      </c>
      <c r="B11" s="618">
        <v>93143.41721</v>
      </c>
      <c r="C11" s="618">
        <v>93935.554319999996</v>
      </c>
      <c r="D11" s="618">
        <v>90097.732329999999</v>
      </c>
      <c r="E11" s="618">
        <v>95856.31912</v>
      </c>
      <c r="F11" s="618">
        <v>88733.530339999998</v>
      </c>
      <c r="G11" s="618">
        <v>88035.138590000002</v>
      </c>
      <c r="H11" s="618">
        <f t="shared" si="0"/>
        <v>549801.69191000005</v>
      </c>
      <c r="I11" s="90"/>
      <c r="J11" s="90"/>
      <c r="K11" s="90"/>
      <c r="L11" s="90"/>
      <c r="M11" s="90"/>
    </row>
    <row r="12" spans="1:13" ht="14.5" thickBot="1" x14ac:dyDescent="0.35">
      <c r="A12" s="184" t="s">
        <v>255</v>
      </c>
      <c r="B12" s="617">
        <v>0</v>
      </c>
      <c r="C12" s="617">
        <v>0</v>
      </c>
      <c r="D12" s="617">
        <v>-0.42609999999999998</v>
      </c>
      <c r="E12" s="617">
        <v>0</v>
      </c>
      <c r="F12" s="617">
        <v>0</v>
      </c>
      <c r="G12" s="617">
        <v>0</v>
      </c>
      <c r="H12" s="618">
        <f t="shared" si="0"/>
        <v>-0.42609999999999998</v>
      </c>
      <c r="I12" s="90"/>
      <c r="J12" s="90"/>
      <c r="K12" s="90"/>
      <c r="L12" s="90"/>
      <c r="M12" s="90"/>
    </row>
    <row r="13" spans="1:13" ht="14.5" thickBot="1" x14ac:dyDescent="0.35">
      <c r="A13" s="210" t="s">
        <v>256</v>
      </c>
      <c r="B13" s="618">
        <v>93143.41721</v>
      </c>
      <c r="C13" s="618">
        <v>93935.554319999996</v>
      </c>
      <c r="D13" s="618">
        <v>90097.306230000002</v>
      </c>
      <c r="E13" s="618">
        <v>95856.31912</v>
      </c>
      <c r="F13" s="618">
        <v>88733.530339999998</v>
      </c>
      <c r="G13" s="618">
        <v>88035.138590000002</v>
      </c>
      <c r="H13" s="618">
        <f t="shared" si="0"/>
        <v>549801.26581000001</v>
      </c>
      <c r="I13" s="90"/>
      <c r="J13" s="90"/>
      <c r="K13" s="90"/>
      <c r="L13" s="90"/>
      <c r="M13" s="90"/>
    </row>
    <row r="14" spans="1:13" ht="14.5" thickBot="1" x14ac:dyDescent="0.35">
      <c r="A14" s="122"/>
      <c r="B14" s="90"/>
      <c r="C14" s="90"/>
      <c r="D14" s="90"/>
      <c r="E14" s="90"/>
      <c r="F14" s="90"/>
      <c r="G14" s="90"/>
      <c r="H14" s="90"/>
      <c r="I14" s="90"/>
      <c r="J14" s="90"/>
      <c r="K14" s="90"/>
      <c r="L14" s="90"/>
      <c r="M14" s="90"/>
    </row>
    <row r="15" spans="1:13" ht="14.5" thickBot="1" x14ac:dyDescent="0.35">
      <c r="A15" s="37" t="s">
        <v>257</v>
      </c>
      <c r="B15" s="705" t="s">
        <v>26</v>
      </c>
      <c r="C15" s="705" t="s">
        <v>27</v>
      </c>
      <c r="D15" s="705" t="s">
        <v>28</v>
      </c>
      <c r="E15" s="705" t="s">
        <v>29</v>
      </c>
      <c r="F15" s="705" t="s">
        <v>30</v>
      </c>
      <c r="G15" s="705" t="s">
        <v>31</v>
      </c>
      <c r="H15" s="705" t="s">
        <v>1924</v>
      </c>
      <c r="I15" s="90"/>
      <c r="J15" s="90"/>
      <c r="K15" s="90"/>
      <c r="L15" s="90"/>
      <c r="M15" s="90"/>
    </row>
    <row r="16" spans="1:13" ht="14.5" thickBot="1" x14ac:dyDescent="0.35">
      <c r="A16" s="181" t="s">
        <v>3</v>
      </c>
      <c r="B16" s="617">
        <v>48518.376190000003</v>
      </c>
      <c r="C16" s="617">
        <v>48030.6679</v>
      </c>
      <c r="D16" s="617">
        <v>46706.971819999999</v>
      </c>
      <c r="E16" s="617">
        <v>45863.644099999998</v>
      </c>
      <c r="F16" s="617">
        <v>51852.145839999997</v>
      </c>
      <c r="G16" s="617">
        <v>50532.717539999998</v>
      </c>
      <c r="H16" s="618">
        <v>622314.05220999999</v>
      </c>
      <c r="I16" s="90"/>
      <c r="J16" s="90"/>
      <c r="K16" s="90"/>
      <c r="L16" s="90"/>
      <c r="M16" s="90"/>
    </row>
    <row r="17" spans="1:13" ht="14.5" thickBot="1" x14ac:dyDescent="0.35">
      <c r="A17" s="181" t="s">
        <v>4</v>
      </c>
      <c r="B17" s="617">
        <v>2379.75245</v>
      </c>
      <c r="C17" s="617">
        <v>3960.1659599999998</v>
      </c>
      <c r="D17" s="617">
        <v>6142.2295599999998</v>
      </c>
      <c r="E17" s="617">
        <v>2069.1131700000001</v>
      </c>
      <c r="F17" s="617">
        <v>3005.4320200000002</v>
      </c>
      <c r="G17" s="617">
        <v>2566.5953</v>
      </c>
      <c r="H17" s="618">
        <v>41249.98659</v>
      </c>
      <c r="I17" s="90"/>
      <c r="J17" s="90"/>
      <c r="K17" s="90"/>
      <c r="L17" s="90"/>
      <c r="M17" s="90"/>
    </row>
    <row r="18" spans="1:13" ht="14.5" thickBot="1" x14ac:dyDescent="0.35">
      <c r="A18" s="314" t="s">
        <v>1566</v>
      </c>
      <c r="B18" s="617">
        <v>28999.563129999999</v>
      </c>
      <c r="C18" s="617">
        <v>30513.102269999999</v>
      </c>
      <c r="D18" s="617">
        <v>30623.10254</v>
      </c>
      <c r="E18" s="617">
        <v>28821.149249999999</v>
      </c>
      <c r="F18" s="617">
        <v>29419.41113</v>
      </c>
      <c r="G18" s="617">
        <v>27981.005580000001</v>
      </c>
      <c r="H18" s="618">
        <v>344270.74235000001</v>
      </c>
      <c r="I18" s="90"/>
      <c r="J18" s="90"/>
      <c r="K18" s="90"/>
      <c r="L18" s="90"/>
      <c r="M18" s="90"/>
    </row>
    <row r="19" spans="1:13" ht="14.5" thickBot="1" x14ac:dyDescent="0.35">
      <c r="A19" s="314" t="s">
        <v>1567</v>
      </c>
      <c r="B19" s="617">
        <v>718.55508999999995</v>
      </c>
      <c r="C19" s="617">
        <v>758.53558999999996</v>
      </c>
      <c r="D19" s="617">
        <v>821.81407999999999</v>
      </c>
      <c r="E19" s="617">
        <v>810.22064</v>
      </c>
      <c r="F19" s="617">
        <v>805.48434999999995</v>
      </c>
      <c r="G19" s="617">
        <v>675.02341000000001</v>
      </c>
      <c r="H19" s="618">
        <v>8879.3138099999996</v>
      </c>
      <c r="I19" s="90"/>
      <c r="J19" s="90"/>
      <c r="K19" s="90"/>
      <c r="L19" s="90"/>
      <c r="M19" s="90"/>
    </row>
    <row r="20" spans="1:13" ht="14.5" thickBot="1" x14ac:dyDescent="0.35">
      <c r="A20" s="181" t="s">
        <v>5</v>
      </c>
      <c r="B20" s="617">
        <v>6.6631</v>
      </c>
      <c r="C20" s="617">
        <v>12.196300000000001</v>
      </c>
      <c r="D20" s="617">
        <v>7.7983000000000002</v>
      </c>
      <c r="E20" s="617">
        <v>8.9306999999999999</v>
      </c>
      <c r="F20" s="617">
        <v>6.0406000000000004</v>
      </c>
      <c r="G20" s="617">
        <v>2.5611000000000002</v>
      </c>
      <c r="H20" s="618">
        <v>79.599900000000005</v>
      </c>
      <c r="I20" s="90"/>
      <c r="J20" s="90"/>
      <c r="K20" s="90"/>
      <c r="L20" s="90"/>
      <c r="M20" s="90"/>
    </row>
    <row r="21" spans="1:13" ht="14.5" thickBot="1" x14ac:dyDescent="0.35">
      <c r="A21" s="184" t="s">
        <v>1000</v>
      </c>
      <c r="B21" s="617">
        <v>454.85192000000001</v>
      </c>
      <c r="C21" s="617">
        <v>475.36363</v>
      </c>
      <c r="D21" s="617">
        <v>467.95393000000001</v>
      </c>
      <c r="E21" s="617">
        <v>481.48768999999999</v>
      </c>
      <c r="F21" s="617">
        <v>536.48829999999998</v>
      </c>
      <c r="G21" s="617">
        <v>572.76070000000004</v>
      </c>
      <c r="H21" s="618">
        <v>5717.2835400000004</v>
      </c>
      <c r="I21" s="90"/>
      <c r="J21" s="90"/>
      <c r="K21" s="90"/>
      <c r="L21" s="90"/>
      <c r="M21" s="90"/>
    </row>
    <row r="22" spans="1:13" ht="14.5" thickBot="1" x14ac:dyDescent="0.35">
      <c r="A22" s="184" t="s">
        <v>998</v>
      </c>
      <c r="B22" s="617">
        <v>3957.6718000000001</v>
      </c>
      <c r="C22" s="617">
        <v>4053.0321399999998</v>
      </c>
      <c r="D22" s="617">
        <v>3951.9971</v>
      </c>
      <c r="E22" s="617">
        <v>3783.1149</v>
      </c>
      <c r="F22" s="617">
        <v>3829.7880399999999</v>
      </c>
      <c r="G22" s="617">
        <v>3642.9792400000001</v>
      </c>
      <c r="H22" s="618">
        <v>46117.171909999997</v>
      </c>
      <c r="I22" s="90"/>
      <c r="J22" s="90"/>
      <c r="K22" s="90"/>
      <c r="L22" s="90"/>
      <c r="M22" s="90"/>
    </row>
    <row r="23" spans="1:13" ht="14.5" thickBot="1" x14ac:dyDescent="0.35">
      <c r="A23" s="183" t="s">
        <v>12</v>
      </c>
      <c r="B23" s="618">
        <v>85035.433680000002</v>
      </c>
      <c r="C23" s="618">
        <v>87803.06379</v>
      </c>
      <c r="D23" s="618">
        <v>88721.867329999994</v>
      </c>
      <c r="E23" s="618">
        <v>81837.660449999996</v>
      </c>
      <c r="F23" s="618">
        <v>89454.790280000001</v>
      </c>
      <c r="G23" s="618">
        <v>85973.642869999996</v>
      </c>
      <c r="H23" s="618">
        <v>1068628.1503099999</v>
      </c>
      <c r="I23" s="90"/>
      <c r="J23" s="90"/>
      <c r="K23" s="90"/>
      <c r="L23" s="90"/>
      <c r="M23" s="90"/>
    </row>
    <row r="24" spans="1:13" ht="14.5" thickBot="1" x14ac:dyDescent="0.35">
      <c r="A24" s="184" t="s">
        <v>255</v>
      </c>
      <c r="B24" s="617">
        <v>0</v>
      </c>
      <c r="C24" s="617">
        <v>-0.70020000000000004</v>
      </c>
      <c r="D24" s="617">
        <v>0</v>
      </c>
      <c r="E24" s="617">
        <v>0</v>
      </c>
      <c r="F24" s="617">
        <v>0</v>
      </c>
      <c r="G24" s="617">
        <v>-0.2908</v>
      </c>
      <c r="H24" s="618">
        <v>-1.4171</v>
      </c>
      <c r="I24" s="90"/>
      <c r="J24" s="90"/>
      <c r="K24" s="90"/>
      <c r="L24" s="90"/>
      <c r="M24" s="90"/>
    </row>
    <row r="25" spans="1:13" ht="14.5" thickBot="1" x14ac:dyDescent="0.35">
      <c r="A25" s="210" t="s">
        <v>256</v>
      </c>
      <c r="B25" s="618">
        <v>85035.433680000002</v>
      </c>
      <c r="C25" s="618">
        <v>87802.363589999994</v>
      </c>
      <c r="D25" s="618">
        <v>88721.867329999994</v>
      </c>
      <c r="E25" s="618">
        <v>81837.660449999996</v>
      </c>
      <c r="F25" s="618">
        <v>89454.790280000001</v>
      </c>
      <c r="G25" s="618">
        <v>85973.352069999994</v>
      </c>
      <c r="H25" s="618">
        <v>1068626.73321</v>
      </c>
      <c r="I25" s="90"/>
      <c r="J25" s="90"/>
      <c r="K25" s="90"/>
      <c r="L25" s="90"/>
      <c r="M25" s="90"/>
    </row>
    <row r="26" spans="1:13" ht="14.5" thickBot="1" x14ac:dyDescent="0.35">
      <c r="A26" s="122"/>
      <c r="B26" s="90"/>
      <c r="C26" s="90"/>
      <c r="D26" s="90"/>
      <c r="E26" s="90"/>
      <c r="F26" s="90"/>
      <c r="G26" s="90"/>
      <c r="H26" s="90"/>
      <c r="I26" s="90"/>
      <c r="J26" s="90"/>
      <c r="K26" s="90"/>
      <c r="L26" s="90"/>
      <c r="M26" s="90"/>
    </row>
    <row r="27" spans="1:13" ht="14.5" thickBot="1" x14ac:dyDescent="0.35">
      <c r="A27" s="37" t="s">
        <v>258</v>
      </c>
      <c r="B27" s="705" t="s">
        <v>20</v>
      </c>
      <c r="C27" s="705" t="s">
        <v>21</v>
      </c>
      <c r="D27" s="705" t="s">
        <v>22</v>
      </c>
      <c r="E27" s="705" t="s">
        <v>23</v>
      </c>
      <c r="F27" s="705" t="s">
        <v>24</v>
      </c>
      <c r="G27" s="705" t="s">
        <v>25</v>
      </c>
      <c r="H27" s="705" t="s">
        <v>1923</v>
      </c>
      <c r="I27" s="90"/>
      <c r="J27" s="90"/>
      <c r="K27" s="90"/>
      <c r="L27" s="90"/>
      <c r="M27" s="90"/>
    </row>
    <row r="28" spans="1:13" ht="14.5" thickBot="1" x14ac:dyDescent="0.35">
      <c r="A28" s="312" t="s">
        <v>3</v>
      </c>
      <c r="B28" s="617">
        <v>129598</v>
      </c>
      <c r="C28" s="617">
        <v>134802</v>
      </c>
      <c r="D28" s="617">
        <v>139745</v>
      </c>
      <c r="E28" s="617">
        <v>134456</v>
      </c>
      <c r="F28" s="617">
        <v>110454</v>
      </c>
      <c r="G28" s="617">
        <v>106431</v>
      </c>
      <c r="H28" s="618">
        <f>SUM(B28:G28)</f>
        <v>755486</v>
      </c>
      <c r="I28" s="90"/>
      <c r="J28" s="90"/>
      <c r="K28" s="90"/>
      <c r="L28" s="90"/>
      <c r="M28" s="90"/>
    </row>
    <row r="29" spans="1:13" ht="14.5" thickBot="1" x14ac:dyDescent="0.35">
      <c r="A29" s="312" t="s">
        <v>4</v>
      </c>
      <c r="B29" s="617">
        <v>20025</v>
      </c>
      <c r="C29" s="617">
        <v>22661</v>
      </c>
      <c r="D29" s="617">
        <v>29260</v>
      </c>
      <c r="E29" s="617">
        <v>20482</v>
      </c>
      <c r="F29" s="617">
        <v>15737</v>
      </c>
      <c r="G29" s="617">
        <v>13010</v>
      </c>
      <c r="H29" s="618">
        <f t="shared" ref="H29:H35" si="1">SUM(B29:G29)</f>
        <v>121175</v>
      </c>
      <c r="I29" s="90"/>
      <c r="J29" s="90"/>
      <c r="K29" s="90"/>
      <c r="L29" s="90"/>
      <c r="M29" s="90"/>
    </row>
    <row r="30" spans="1:13" ht="14.5" thickBot="1" x14ac:dyDescent="0.35">
      <c r="A30" s="314" t="s">
        <v>1566</v>
      </c>
      <c r="B30" s="617">
        <v>26263</v>
      </c>
      <c r="C30" s="617">
        <v>26524</v>
      </c>
      <c r="D30" s="617">
        <v>25888</v>
      </c>
      <c r="E30" s="617">
        <v>25901</v>
      </c>
      <c r="F30" s="617">
        <v>25652</v>
      </c>
      <c r="G30" s="617">
        <v>25636</v>
      </c>
      <c r="H30" s="618">
        <f t="shared" si="1"/>
        <v>155864</v>
      </c>
      <c r="I30" s="90"/>
      <c r="J30" s="90"/>
      <c r="K30" s="90"/>
      <c r="L30" s="90"/>
      <c r="M30" s="90"/>
    </row>
    <row r="31" spans="1:13" ht="14.5" thickBot="1" x14ac:dyDescent="0.35">
      <c r="A31" s="314" t="s">
        <v>1567</v>
      </c>
      <c r="B31" s="617">
        <v>1388</v>
      </c>
      <c r="C31" s="617">
        <v>1678</v>
      </c>
      <c r="D31" s="617">
        <v>1613</v>
      </c>
      <c r="E31" s="617">
        <v>1777</v>
      </c>
      <c r="F31" s="617">
        <v>1492</v>
      </c>
      <c r="G31" s="617">
        <v>1615</v>
      </c>
      <c r="H31" s="618">
        <f t="shared" si="1"/>
        <v>9563</v>
      </c>
      <c r="I31" s="90"/>
      <c r="J31" s="90"/>
      <c r="K31" s="90"/>
      <c r="L31" s="90"/>
      <c r="M31" s="90"/>
    </row>
    <row r="32" spans="1:13" ht="14.5" thickBot="1" x14ac:dyDescent="0.35">
      <c r="A32" s="312" t="s">
        <v>5</v>
      </c>
      <c r="B32" s="617">
        <v>25</v>
      </c>
      <c r="C32" s="617">
        <v>29</v>
      </c>
      <c r="D32" s="617">
        <v>33</v>
      </c>
      <c r="E32" s="617">
        <v>42</v>
      </c>
      <c r="F32" s="617">
        <v>39</v>
      </c>
      <c r="G32" s="617">
        <v>43</v>
      </c>
      <c r="H32" s="618">
        <f t="shared" si="1"/>
        <v>211</v>
      </c>
      <c r="I32" s="90"/>
      <c r="J32" s="90"/>
      <c r="K32" s="90"/>
      <c r="L32" s="90"/>
      <c r="M32" s="90"/>
    </row>
    <row r="33" spans="1:13" ht="14.5" thickBot="1" x14ac:dyDescent="0.35">
      <c r="A33" s="41" t="s">
        <v>1000</v>
      </c>
      <c r="B33" s="617">
        <v>838</v>
      </c>
      <c r="C33" s="617">
        <v>922</v>
      </c>
      <c r="D33" s="617">
        <v>883</v>
      </c>
      <c r="E33" s="617">
        <v>895</v>
      </c>
      <c r="F33" s="617">
        <v>862</v>
      </c>
      <c r="G33" s="617">
        <v>867</v>
      </c>
      <c r="H33" s="618">
        <f t="shared" si="1"/>
        <v>5267</v>
      </c>
      <c r="I33" s="90"/>
      <c r="J33" s="90"/>
      <c r="K33" s="90"/>
      <c r="L33" s="90"/>
      <c r="M33" s="90"/>
    </row>
    <row r="34" spans="1:13" ht="14.5" thickBot="1" x14ac:dyDescent="0.35">
      <c r="A34" s="41" t="s">
        <v>998</v>
      </c>
      <c r="B34" s="617">
        <v>15156</v>
      </c>
      <c r="C34" s="617">
        <v>15560</v>
      </c>
      <c r="D34" s="617">
        <v>15359</v>
      </c>
      <c r="E34" s="617">
        <v>15341</v>
      </c>
      <c r="F34" s="617">
        <v>15803</v>
      </c>
      <c r="G34" s="617">
        <v>15743</v>
      </c>
      <c r="H34" s="618">
        <f t="shared" si="1"/>
        <v>92962</v>
      </c>
      <c r="I34" s="90"/>
      <c r="J34" s="90"/>
      <c r="K34" s="90"/>
      <c r="L34" s="90"/>
      <c r="M34" s="90"/>
    </row>
    <row r="35" spans="1:13" ht="14.5" thickBot="1" x14ac:dyDescent="0.35">
      <c r="A35" s="315" t="s">
        <v>12</v>
      </c>
      <c r="B35" s="618">
        <v>193293</v>
      </c>
      <c r="C35" s="618">
        <v>202176</v>
      </c>
      <c r="D35" s="618">
        <v>212781</v>
      </c>
      <c r="E35" s="618">
        <v>198894</v>
      </c>
      <c r="F35" s="618">
        <v>170039</v>
      </c>
      <c r="G35" s="618">
        <v>163345</v>
      </c>
      <c r="H35" s="618">
        <f t="shared" si="1"/>
        <v>1140528</v>
      </c>
      <c r="I35" s="90"/>
      <c r="J35" s="90"/>
      <c r="K35" s="90"/>
      <c r="L35" s="90"/>
      <c r="M35" s="90"/>
    </row>
    <row r="36" spans="1:13" ht="14.5" thickBot="1" x14ac:dyDescent="0.35">
      <c r="A36" s="124"/>
      <c r="B36" s="743"/>
      <c r="C36" s="743"/>
      <c r="D36" s="743"/>
      <c r="E36" s="743"/>
      <c r="F36" s="743"/>
      <c r="G36" s="743"/>
      <c r="H36" s="619"/>
      <c r="I36" s="90"/>
      <c r="J36" s="90"/>
      <c r="K36" s="90"/>
      <c r="L36" s="90"/>
      <c r="M36" s="90"/>
    </row>
    <row r="37" spans="1:13" ht="14.5" thickBot="1" x14ac:dyDescent="0.35">
      <c r="A37" s="37" t="s">
        <v>258</v>
      </c>
      <c r="B37" s="705" t="s">
        <v>26</v>
      </c>
      <c r="C37" s="705" t="s">
        <v>27</v>
      </c>
      <c r="D37" s="705" t="s">
        <v>28</v>
      </c>
      <c r="E37" s="705" t="s">
        <v>29</v>
      </c>
      <c r="F37" s="705" t="s">
        <v>30</v>
      </c>
      <c r="G37" s="705" t="s">
        <v>31</v>
      </c>
      <c r="H37" s="705" t="s">
        <v>1924</v>
      </c>
      <c r="I37" s="90"/>
      <c r="J37" s="90"/>
      <c r="K37" s="90"/>
      <c r="L37" s="90"/>
      <c r="M37" s="90"/>
    </row>
    <row r="38" spans="1:13" ht="14.5" thickBot="1" x14ac:dyDescent="0.35">
      <c r="A38" s="181" t="s">
        <v>3</v>
      </c>
      <c r="B38" s="617">
        <v>105545</v>
      </c>
      <c r="C38" s="617">
        <v>97262</v>
      </c>
      <c r="D38" s="617">
        <v>95057</v>
      </c>
      <c r="E38" s="617">
        <v>97667</v>
      </c>
      <c r="F38" s="617">
        <v>113805</v>
      </c>
      <c r="G38" s="617">
        <v>109988</v>
      </c>
      <c r="H38" s="618">
        <v>1374810</v>
      </c>
      <c r="I38" s="247"/>
      <c r="J38" s="90"/>
      <c r="K38" s="90"/>
      <c r="L38" s="90"/>
      <c r="M38" s="90"/>
    </row>
    <row r="39" spans="1:13" ht="14.5" thickBot="1" x14ac:dyDescent="0.35">
      <c r="A39" s="181" t="s">
        <v>4</v>
      </c>
      <c r="B39" s="617">
        <v>12974</v>
      </c>
      <c r="C39" s="617">
        <v>17106</v>
      </c>
      <c r="D39" s="617">
        <v>23984</v>
      </c>
      <c r="E39" s="617">
        <v>11253</v>
      </c>
      <c r="F39" s="617">
        <v>16207</v>
      </c>
      <c r="G39" s="617">
        <v>14090</v>
      </c>
      <c r="H39" s="618">
        <v>216789</v>
      </c>
      <c r="I39" s="90"/>
      <c r="J39" s="90"/>
      <c r="K39" s="90"/>
      <c r="L39" s="90"/>
      <c r="M39" s="90"/>
    </row>
    <row r="40" spans="1:13" ht="14.5" thickBot="1" x14ac:dyDescent="0.35">
      <c r="A40" s="314" t="s">
        <v>1566</v>
      </c>
      <c r="B40" s="617">
        <v>25874</v>
      </c>
      <c r="C40" s="617">
        <v>26388</v>
      </c>
      <c r="D40" s="617">
        <v>26158</v>
      </c>
      <c r="E40" s="617">
        <v>25400</v>
      </c>
      <c r="F40" s="617">
        <v>25159</v>
      </c>
      <c r="G40" s="617">
        <v>24602</v>
      </c>
      <c r="H40" s="618">
        <v>309445</v>
      </c>
      <c r="I40" s="90"/>
      <c r="J40" s="90"/>
      <c r="K40" s="90"/>
      <c r="L40" s="90"/>
      <c r="M40" s="90"/>
    </row>
    <row r="41" spans="1:13" ht="14.5" thickBot="1" x14ac:dyDescent="0.35">
      <c r="A41" s="314" t="s">
        <v>1567</v>
      </c>
      <c r="B41" s="617">
        <v>1689</v>
      </c>
      <c r="C41" s="617">
        <v>1680</v>
      </c>
      <c r="D41" s="617">
        <v>1747</v>
      </c>
      <c r="E41" s="617">
        <v>1768</v>
      </c>
      <c r="F41" s="617">
        <v>1745</v>
      </c>
      <c r="G41" s="617">
        <v>1526</v>
      </c>
      <c r="H41" s="618">
        <v>19718</v>
      </c>
      <c r="I41" s="90"/>
      <c r="J41" s="90"/>
      <c r="K41" s="90"/>
      <c r="L41" s="90"/>
      <c r="M41" s="90"/>
    </row>
    <row r="42" spans="1:13" ht="14.5" thickBot="1" x14ac:dyDescent="0.35">
      <c r="A42" s="181" t="s">
        <v>5</v>
      </c>
      <c r="B42" s="617">
        <v>37</v>
      </c>
      <c r="C42" s="617">
        <v>54</v>
      </c>
      <c r="D42" s="617">
        <v>44</v>
      </c>
      <c r="E42" s="617">
        <v>45</v>
      </c>
      <c r="F42" s="617">
        <v>43</v>
      </c>
      <c r="G42" s="617">
        <v>25</v>
      </c>
      <c r="H42" s="618">
        <v>459</v>
      </c>
      <c r="I42" s="90"/>
      <c r="J42" s="90"/>
      <c r="K42" s="90"/>
      <c r="L42" s="90"/>
      <c r="M42" s="90"/>
    </row>
    <row r="43" spans="1:13" ht="14.5" thickBot="1" x14ac:dyDescent="0.35">
      <c r="A43" s="184" t="s">
        <v>1000</v>
      </c>
      <c r="B43" s="617">
        <v>869</v>
      </c>
      <c r="C43" s="617">
        <v>862</v>
      </c>
      <c r="D43" s="617">
        <v>893</v>
      </c>
      <c r="E43" s="617">
        <v>933</v>
      </c>
      <c r="F43" s="617">
        <v>1037</v>
      </c>
      <c r="G43" s="617">
        <v>1076</v>
      </c>
      <c r="H43" s="618">
        <v>10937</v>
      </c>
      <c r="I43" s="90"/>
      <c r="J43" s="90"/>
      <c r="K43" s="90"/>
      <c r="L43" s="90"/>
      <c r="M43" s="90"/>
    </row>
    <row r="44" spans="1:13" ht="14.5" thickBot="1" x14ac:dyDescent="0.35">
      <c r="A44" s="184" t="s">
        <v>998</v>
      </c>
      <c r="B44" s="617">
        <v>15284</v>
      </c>
      <c r="C44" s="617">
        <v>15365</v>
      </c>
      <c r="D44" s="617">
        <v>15042</v>
      </c>
      <c r="E44" s="617">
        <v>14911</v>
      </c>
      <c r="F44" s="617">
        <v>14512</v>
      </c>
      <c r="G44" s="617">
        <v>14071</v>
      </c>
      <c r="H44" s="618">
        <v>182147</v>
      </c>
      <c r="I44" s="90"/>
      <c r="J44" s="90"/>
      <c r="K44" s="90"/>
      <c r="L44" s="90"/>
      <c r="M44" s="90"/>
    </row>
    <row r="45" spans="1:13" ht="14.5" thickBot="1" x14ac:dyDescent="0.35">
      <c r="A45" s="183" t="s">
        <v>12</v>
      </c>
      <c r="B45" s="618">
        <v>162272</v>
      </c>
      <c r="C45" s="618">
        <v>158717</v>
      </c>
      <c r="D45" s="618">
        <v>162925</v>
      </c>
      <c r="E45" s="618">
        <v>151977</v>
      </c>
      <c r="F45" s="618">
        <v>172508</v>
      </c>
      <c r="G45" s="618">
        <v>165378</v>
      </c>
      <c r="H45" s="618">
        <v>2114305</v>
      </c>
      <c r="I45" s="90"/>
      <c r="J45" s="90"/>
      <c r="K45" s="90"/>
      <c r="L45" s="90"/>
      <c r="M45" s="90"/>
    </row>
    <row r="46" spans="1:13" x14ac:dyDescent="0.3">
      <c r="A46" s="123" t="s">
        <v>7</v>
      </c>
      <c r="B46" s="247"/>
      <c r="C46" s="247"/>
      <c r="D46" s="247"/>
      <c r="E46" s="247"/>
      <c r="F46" s="247"/>
      <c r="G46" s="247"/>
      <c r="H46" s="90"/>
      <c r="I46" s="90"/>
      <c r="J46" s="90"/>
      <c r="K46" s="90"/>
      <c r="L46" s="90"/>
      <c r="M46" s="90"/>
    </row>
    <row r="47" spans="1:13" x14ac:dyDescent="0.3">
      <c r="A47" s="323"/>
      <c r="B47" s="90"/>
      <c r="C47" s="90"/>
      <c r="D47" s="90"/>
      <c r="E47" s="90"/>
      <c r="F47" s="90"/>
      <c r="G47" s="90"/>
      <c r="H47" s="90"/>
      <c r="I47" s="90"/>
      <c r="J47" s="90"/>
      <c r="K47" s="90"/>
      <c r="L47" s="90"/>
      <c r="M47" s="90"/>
    </row>
    <row r="48" spans="1:13" ht="14.5" thickBot="1" x14ac:dyDescent="0.35">
      <c r="B48" s="90"/>
      <c r="C48" s="90"/>
      <c r="D48" s="90"/>
      <c r="E48" s="90"/>
      <c r="F48" s="90"/>
      <c r="G48" s="90"/>
      <c r="H48" s="90"/>
      <c r="I48" s="90"/>
      <c r="J48" s="90"/>
      <c r="K48" s="90"/>
      <c r="L48" s="90"/>
      <c r="M48" s="90"/>
    </row>
    <row r="49" spans="1:13" ht="14.5" thickBot="1" x14ac:dyDescent="0.35">
      <c r="A49" s="37" t="s">
        <v>259</v>
      </c>
      <c r="B49" s="705" t="s">
        <v>20</v>
      </c>
      <c r="C49" s="705" t="s">
        <v>21</v>
      </c>
      <c r="D49" s="714" t="s">
        <v>22</v>
      </c>
      <c r="E49" s="705" t="s">
        <v>23</v>
      </c>
      <c r="F49" s="714" t="s">
        <v>24</v>
      </c>
      <c r="G49" s="705" t="s">
        <v>25</v>
      </c>
      <c r="H49" s="705" t="s">
        <v>1923</v>
      </c>
      <c r="I49" s="90"/>
      <c r="J49" s="90"/>
      <c r="K49" s="90"/>
      <c r="L49" s="90"/>
      <c r="M49" s="90"/>
    </row>
    <row r="50" spans="1:13" ht="14.5" thickBot="1" x14ac:dyDescent="0.35">
      <c r="A50" s="312" t="s">
        <v>3</v>
      </c>
      <c r="B50" s="620">
        <v>441.22</v>
      </c>
      <c r="C50" s="620">
        <v>422.34</v>
      </c>
      <c r="D50" s="621">
        <v>393.83</v>
      </c>
      <c r="E50" s="620">
        <v>436.56</v>
      </c>
      <c r="F50" s="621">
        <v>481.63</v>
      </c>
      <c r="G50" s="620">
        <v>482.74</v>
      </c>
      <c r="H50" s="622">
        <v>440.01169586200132</v>
      </c>
      <c r="I50" s="90"/>
      <c r="J50" s="90"/>
      <c r="K50" s="90"/>
      <c r="L50" s="90"/>
      <c r="M50" s="90"/>
    </row>
    <row r="51" spans="1:13" ht="14.5" thickBot="1" x14ac:dyDescent="0.35">
      <c r="A51" s="312" t="s">
        <v>4</v>
      </c>
      <c r="B51" s="620">
        <v>171.86</v>
      </c>
      <c r="C51" s="620">
        <v>166.19</v>
      </c>
      <c r="D51" s="621">
        <v>170.58</v>
      </c>
      <c r="E51" s="620">
        <v>179.8</v>
      </c>
      <c r="F51" s="621">
        <v>183.21</v>
      </c>
      <c r="G51" s="620">
        <v>185.18</v>
      </c>
      <c r="H51" s="622">
        <v>174.73673150402308</v>
      </c>
      <c r="I51" s="90"/>
      <c r="J51" s="90"/>
      <c r="K51" s="90"/>
      <c r="L51" s="90"/>
      <c r="M51" s="90"/>
    </row>
    <row r="52" spans="1:13" ht="14.5" thickBot="1" x14ac:dyDescent="0.35">
      <c r="A52" s="314" t="s">
        <v>1566</v>
      </c>
      <c r="B52" s="620">
        <v>1072.44</v>
      </c>
      <c r="C52" s="620">
        <v>1073.0999999999999</v>
      </c>
      <c r="D52" s="621">
        <v>993.64</v>
      </c>
      <c r="E52" s="620">
        <v>1104.21</v>
      </c>
      <c r="F52" s="621">
        <v>1083.69</v>
      </c>
      <c r="G52" s="620">
        <v>1139.6300000000001</v>
      </c>
      <c r="H52" s="622">
        <v>1077.6447913565671</v>
      </c>
      <c r="I52" s="125"/>
      <c r="J52" s="125"/>
      <c r="K52" s="90"/>
      <c r="L52" s="90"/>
      <c r="M52" s="90"/>
    </row>
    <row r="53" spans="1:13" ht="14.5" thickBot="1" x14ac:dyDescent="0.35">
      <c r="A53" s="314" t="s">
        <v>1567</v>
      </c>
      <c r="B53" s="620">
        <v>411.74</v>
      </c>
      <c r="C53" s="620">
        <v>500.54</v>
      </c>
      <c r="D53" s="621">
        <v>436.11</v>
      </c>
      <c r="E53" s="620">
        <v>443.3</v>
      </c>
      <c r="F53" s="621">
        <v>444.99</v>
      </c>
      <c r="G53" s="620">
        <v>448.6</v>
      </c>
      <c r="H53" s="622">
        <v>448.70841786050397</v>
      </c>
      <c r="I53" s="90"/>
      <c r="J53" s="90"/>
      <c r="K53" s="90"/>
      <c r="L53" s="90"/>
      <c r="M53" s="90"/>
    </row>
    <row r="54" spans="1:13" ht="14.5" thickBot="1" x14ac:dyDescent="0.35">
      <c r="A54" s="312" t="s">
        <v>5</v>
      </c>
      <c r="B54" s="620">
        <v>144.57</v>
      </c>
      <c r="C54" s="623">
        <v>151.38</v>
      </c>
      <c r="D54" s="624">
        <v>167.44</v>
      </c>
      <c r="E54" s="625">
        <v>153.02000000000001</v>
      </c>
      <c r="F54" s="624">
        <v>152.41999999999999</v>
      </c>
      <c r="G54" s="625">
        <v>221.14</v>
      </c>
      <c r="H54" s="626">
        <v>167.81895734597109</v>
      </c>
      <c r="I54" s="90"/>
      <c r="J54" s="90"/>
      <c r="K54" s="90"/>
      <c r="L54" s="90"/>
      <c r="M54" s="90"/>
    </row>
    <row r="55" spans="1:13" ht="14.5" thickBot="1" x14ac:dyDescent="0.35">
      <c r="A55" s="41" t="s">
        <v>1000</v>
      </c>
      <c r="B55" s="620">
        <v>525.44000000000005</v>
      </c>
      <c r="C55" s="627">
        <v>512.73</v>
      </c>
      <c r="D55" s="621">
        <v>469.38</v>
      </c>
      <c r="E55" s="620">
        <v>521.16999999999996</v>
      </c>
      <c r="F55" s="621">
        <v>546.69000000000005</v>
      </c>
      <c r="G55" s="620">
        <v>537.86</v>
      </c>
      <c r="H55" s="622">
        <v>518.61290867666605</v>
      </c>
      <c r="I55" s="90"/>
      <c r="J55" s="90"/>
      <c r="K55" s="90"/>
      <c r="L55" s="90"/>
      <c r="M55" s="90"/>
    </row>
    <row r="56" spans="1:13" ht="14.5" thickBot="1" x14ac:dyDescent="0.35">
      <c r="A56" s="41" t="s">
        <v>998</v>
      </c>
      <c r="B56" s="620">
        <v>242.64</v>
      </c>
      <c r="C56" s="627">
        <v>243.91</v>
      </c>
      <c r="D56" s="621">
        <v>228.94</v>
      </c>
      <c r="E56" s="620">
        <v>254.65</v>
      </c>
      <c r="F56" s="621">
        <v>251.25</v>
      </c>
      <c r="G56" s="620">
        <v>262.02</v>
      </c>
      <c r="H56" s="622">
        <v>247.31781222434935</v>
      </c>
      <c r="I56" s="90"/>
      <c r="J56" s="90"/>
      <c r="K56" s="90"/>
      <c r="L56" s="90"/>
      <c r="M56" s="90"/>
    </row>
    <row r="57" spans="1:13" ht="14.5" thickBot="1" x14ac:dyDescent="0.35">
      <c r="A57" s="324" t="s">
        <v>12</v>
      </c>
      <c r="B57" s="622">
        <v>483.62</v>
      </c>
      <c r="C57" s="628">
        <v>466.29</v>
      </c>
      <c r="D57" s="629">
        <v>424.8</v>
      </c>
      <c r="E57" s="626">
        <v>483.41</v>
      </c>
      <c r="F57" s="630">
        <v>523.36</v>
      </c>
      <c r="G57" s="626">
        <v>540.75</v>
      </c>
      <c r="H57" s="626">
        <v>483.64575732467762</v>
      </c>
      <c r="I57" s="90"/>
      <c r="J57" s="90"/>
      <c r="K57" s="90"/>
      <c r="L57" s="90"/>
      <c r="M57" s="90"/>
    </row>
    <row r="58" spans="1:13" ht="14.5" thickBot="1" x14ac:dyDescent="0.35">
      <c r="A58" s="124"/>
      <c r="B58" s="146"/>
      <c r="C58" s="146"/>
      <c r="D58" s="879"/>
      <c r="E58" s="879"/>
      <c r="F58" s="146"/>
      <c r="G58" s="879"/>
      <c r="H58" s="879"/>
      <c r="I58" s="90"/>
      <c r="J58" s="90"/>
      <c r="K58" s="90"/>
      <c r="L58" s="90"/>
      <c r="M58" s="90"/>
    </row>
    <row r="59" spans="1:13" ht="14.5" thickBot="1" x14ac:dyDescent="0.35">
      <c r="A59" s="37" t="s">
        <v>259</v>
      </c>
      <c r="B59" s="705" t="s">
        <v>26</v>
      </c>
      <c r="C59" s="705" t="s">
        <v>27</v>
      </c>
      <c r="D59" s="705" t="s">
        <v>28</v>
      </c>
      <c r="E59" s="705" t="s">
        <v>29</v>
      </c>
      <c r="F59" s="705" t="s">
        <v>30</v>
      </c>
      <c r="G59" s="705" t="s">
        <v>31</v>
      </c>
      <c r="H59" s="705" t="s">
        <v>1924</v>
      </c>
      <c r="I59" s="90"/>
      <c r="J59" s="90"/>
      <c r="K59" s="90"/>
      <c r="L59" s="90"/>
      <c r="M59" s="90"/>
    </row>
    <row r="60" spans="1:13" ht="14.5" thickBot="1" x14ac:dyDescent="0.35">
      <c r="A60" s="312" t="s">
        <v>3</v>
      </c>
      <c r="B60" s="620">
        <v>461.97</v>
      </c>
      <c r="C60" s="620">
        <v>496.46</v>
      </c>
      <c r="D60" s="620">
        <v>493.74</v>
      </c>
      <c r="E60" s="620">
        <v>471.64</v>
      </c>
      <c r="F60" s="620">
        <v>457.96</v>
      </c>
      <c r="G60" s="620">
        <v>461.48</v>
      </c>
      <c r="H60" s="622">
        <v>454.86</v>
      </c>
      <c r="I60" s="90"/>
      <c r="J60" s="90"/>
      <c r="K60" s="90"/>
      <c r="L60" s="90"/>
      <c r="M60" s="90"/>
    </row>
    <row r="61" spans="1:13" ht="14.5" thickBot="1" x14ac:dyDescent="0.35">
      <c r="A61" s="312" t="s">
        <v>4</v>
      </c>
      <c r="B61" s="620">
        <v>183.9</v>
      </c>
      <c r="C61" s="620">
        <v>231.91</v>
      </c>
      <c r="D61" s="620">
        <v>256.55</v>
      </c>
      <c r="E61" s="620">
        <v>184.49</v>
      </c>
      <c r="F61" s="620">
        <v>185.71</v>
      </c>
      <c r="G61" s="620">
        <v>182.6</v>
      </c>
      <c r="H61" s="622">
        <v>190.69</v>
      </c>
      <c r="I61" s="90"/>
      <c r="J61" s="90"/>
      <c r="K61" s="90"/>
      <c r="L61" s="90"/>
      <c r="M61" s="90"/>
    </row>
    <row r="62" spans="1:13" ht="14.5" thickBot="1" x14ac:dyDescent="0.35">
      <c r="A62" s="314" t="s">
        <v>1566</v>
      </c>
      <c r="B62" s="620">
        <v>1121.46</v>
      </c>
      <c r="C62" s="620">
        <v>1157.18</v>
      </c>
      <c r="D62" s="620">
        <v>1171.0999999999999</v>
      </c>
      <c r="E62" s="620">
        <v>1135.24</v>
      </c>
      <c r="F62" s="620">
        <v>1169.72</v>
      </c>
      <c r="G62" s="620">
        <v>1137.67</v>
      </c>
      <c r="H62" s="622">
        <v>1112.98</v>
      </c>
      <c r="I62" s="90"/>
      <c r="J62" s="90"/>
      <c r="K62" s="90"/>
      <c r="L62" s="90"/>
      <c r="M62" s="90"/>
    </row>
    <row r="63" spans="1:13" ht="14.5" thickBot="1" x14ac:dyDescent="0.35">
      <c r="A63" s="314" t="s">
        <v>1567</v>
      </c>
      <c r="B63" s="620">
        <v>425.68</v>
      </c>
      <c r="C63" s="620">
        <v>451.84</v>
      </c>
      <c r="D63" s="620">
        <v>470.58</v>
      </c>
      <c r="E63" s="620">
        <v>458.49</v>
      </c>
      <c r="F63" s="620">
        <v>461.75</v>
      </c>
      <c r="G63" s="620">
        <v>442.47</v>
      </c>
      <c r="H63" s="622">
        <v>450.49</v>
      </c>
      <c r="I63" s="90"/>
      <c r="J63" s="90"/>
      <c r="K63" s="90"/>
      <c r="L63" s="90"/>
      <c r="M63" s="90"/>
    </row>
    <row r="64" spans="1:13" ht="14.5" thickBot="1" x14ac:dyDescent="0.35">
      <c r="A64" s="312" t="s">
        <v>5</v>
      </c>
      <c r="B64" s="620">
        <v>180.11</v>
      </c>
      <c r="C64" s="620">
        <v>231.1</v>
      </c>
      <c r="D64" s="620">
        <v>177.23</v>
      </c>
      <c r="E64" s="620">
        <v>198.46</v>
      </c>
      <c r="F64" s="620">
        <v>140.47999999999999</v>
      </c>
      <c r="G64" s="620">
        <v>102.44</v>
      </c>
      <c r="H64" s="622">
        <v>174.04</v>
      </c>
      <c r="I64" s="90"/>
      <c r="J64" s="90"/>
      <c r="K64" s="90"/>
      <c r="L64" s="90"/>
      <c r="M64" s="90"/>
    </row>
    <row r="65" spans="1:13" ht="14.5" thickBot="1" x14ac:dyDescent="0.35">
      <c r="A65" s="41" t="s">
        <v>1000</v>
      </c>
      <c r="B65" s="620">
        <v>527.21</v>
      </c>
      <c r="C65" s="620">
        <v>551.5</v>
      </c>
      <c r="D65" s="620">
        <v>524.02</v>
      </c>
      <c r="E65" s="620">
        <v>517.04</v>
      </c>
      <c r="F65" s="620">
        <v>518.5</v>
      </c>
      <c r="G65" s="620">
        <v>532.30999999999995</v>
      </c>
      <c r="H65" s="622">
        <v>523.53</v>
      </c>
      <c r="I65" s="90"/>
      <c r="J65" s="90"/>
      <c r="K65" s="90"/>
      <c r="L65" s="90"/>
      <c r="M65" s="90"/>
    </row>
    <row r="66" spans="1:13" ht="14.5" thickBot="1" x14ac:dyDescent="0.35">
      <c r="A66" s="41" t="s">
        <v>998</v>
      </c>
      <c r="B66" s="620">
        <v>259.69</v>
      </c>
      <c r="C66" s="620">
        <v>265.02999999999997</v>
      </c>
      <c r="D66" s="620">
        <v>263.8</v>
      </c>
      <c r="E66" s="620">
        <v>254.44</v>
      </c>
      <c r="F66" s="620">
        <v>264.72000000000003</v>
      </c>
      <c r="G66" s="620">
        <v>259.7</v>
      </c>
      <c r="H66" s="622">
        <v>254.14</v>
      </c>
      <c r="I66" s="90"/>
      <c r="J66" s="90"/>
      <c r="K66" s="90"/>
      <c r="L66" s="90"/>
      <c r="M66" s="90"/>
    </row>
    <row r="67" spans="1:13" ht="14.5" thickBot="1" x14ac:dyDescent="0.35">
      <c r="A67" s="324" t="s">
        <v>12</v>
      </c>
      <c r="B67" s="622">
        <v>525.75</v>
      </c>
      <c r="C67" s="622">
        <v>555.13</v>
      </c>
      <c r="D67" s="622">
        <v>546.17999999999995</v>
      </c>
      <c r="E67" s="622">
        <v>540.02</v>
      </c>
      <c r="F67" s="622">
        <v>520.26</v>
      </c>
      <c r="G67" s="622">
        <v>521.37</v>
      </c>
      <c r="H67" s="622">
        <v>507.05</v>
      </c>
      <c r="I67" s="90"/>
      <c r="J67" s="90"/>
      <c r="K67" s="90"/>
      <c r="L67" s="90"/>
      <c r="M67" s="90"/>
    </row>
    <row r="68" spans="1:13" x14ac:dyDescent="0.3">
      <c r="A68" s="123" t="s">
        <v>7</v>
      </c>
      <c r="B68" s="125"/>
      <c r="C68" s="125"/>
      <c r="D68" s="125"/>
      <c r="E68" s="125"/>
      <c r="F68" s="125"/>
      <c r="G68" s="125"/>
      <c r="H68" s="125"/>
      <c r="I68" s="90"/>
      <c r="J68" s="90"/>
      <c r="K68" s="90"/>
      <c r="L68" s="90"/>
      <c r="M68" s="90"/>
    </row>
    <row r="69" spans="1:13" ht="14.5" thickBot="1" x14ac:dyDescent="0.35">
      <c r="A69" s="123"/>
      <c r="B69" s="125"/>
      <c r="C69" s="125"/>
      <c r="D69" s="125"/>
      <c r="E69" s="125"/>
      <c r="F69" s="125"/>
      <c r="G69" s="125"/>
      <c r="H69" s="125"/>
      <c r="I69" s="90"/>
      <c r="J69" s="90"/>
      <c r="K69" s="90"/>
      <c r="L69" s="90"/>
      <c r="M69" s="90"/>
    </row>
    <row r="70" spans="1:13" ht="14.5" thickBot="1" x14ac:dyDescent="0.35">
      <c r="A70" s="812" t="s">
        <v>67</v>
      </c>
      <c r="B70" s="814" t="s">
        <v>832</v>
      </c>
      <c r="C70" s="832"/>
      <c r="D70" s="815"/>
      <c r="E70" s="814" t="s">
        <v>1001</v>
      </c>
      <c r="F70" s="832"/>
      <c r="G70" s="815"/>
      <c r="H70" s="125"/>
      <c r="I70" s="90"/>
      <c r="J70" s="90"/>
      <c r="K70" s="90"/>
      <c r="L70" s="90"/>
      <c r="M70" s="90"/>
    </row>
    <row r="71" spans="1:13" ht="14.5" thickBot="1" x14ac:dyDescent="0.35">
      <c r="A71" s="813"/>
      <c r="B71" s="40" t="s">
        <v>130</v>
      </c>
      <c r="C71" s="40" t="s">
        <v>131</v>
      </c>
      <c r="D71" s="40" t="s">
        <v>108</v>
      </c>
      <c r="E71" s="40" t="s">
        <v>130</v>
      </c>
      <c r="F71" s="40" t="s">
        <v>131</v>
      </c>
      <c r="G71" s="40" t="s">
        <v>108</v>
      </c>
      <c r="H71" s="125"/>
      <c r="I71" s="90"/>
      <c r="J71" s="90"/>
      <c r="K71" s="90"/>
      <c r="L71" s="90"/>
      <c r="M71" s="90"/>
    </row>
    <row r="72" spans="1:13" ht="14.5" thickBot="1" x14ac:dyDescent="0.35">
      <c r="A72" s="181" t="s">
        <v>1925</v>
      </c>
      <c r="B72" s="617">
        <v>285109</v>
      </c>
      <c r="C72" s="617">
        <v>315399</v>
      </c>
      <c r="D72" s="617">
        <v>600508</v>
      </c>
      <c r="E72" s="620">
        <v>461.08</v>
      </c>
      <c r="F72" s="620">
        <v>449.24</v>
      </c>
      <c r="G72" s="620">
        <v>454.86</v>
      </c>
      <c r="H72" s="125"/>
      <c r="I72" s="90"/>
      <c r="J72" s="90"/>
      <c r="K72" s="90"/>
      <c r="L72" s="90"/>
      <c r="M72" s="90"/>
    </row>
    <row r="73" spans="1:13" ht="14.5" thickBot="1" x14ac:dyDescent="0.35">
      <c r="A73" s="181" t="s">
        <v>1926</v>
      </c>
      <c r="B73" s="617">
        <v>55572</v>
      </c>
      <c r="C73" s="617">
        <v>125932</v>
      </c>
      <c r="D73" s="617">
        <v>181504</v>
      </c>
      <c r="E73" s="620">
        <v>223.81</v>
      </c>
      <c r="F73" s="620">
        <v>175.92</v>
      </c>
      <c r="G73" s="620">
        <v>190.69</v>
      </c>
      <c r="H73" s="125"/>
      <c r="I73" s="90"/>
      <c r="J73" s="90"/>
      <c r="K73" s="90"/>
      <c r="L73" s="90"/>
      <c r="M73" s="90"/>
    </row>
    <row r="74" spans="1:13" ht="14.5" thickBot="1" x14ac:dyDescent="0.35">
      <c r="A74" s="184" t="s">
        <v>6</v>
      </c>
      <c r="B74" s="617">
        <v>27887</v>
      </c>
      <c r="C74" s="617">
        <v>48687</v>
      </c>
      <c r="D74" s="617">
        <v>76574</v>
      </c>
      <c r="E74" s="620">
        <v>1143.06</v>
      </c>
      <c r="F74" s="620">
        <v>1051.8699999999999</v>
      </c>
      <c r="G74" s="620">
        <v>1073.29</v>
      </c>
      <c r="H74" s="125"/>
      <c r="I74" s="90"/>
      <c r="J74" s="90"/>
      <c r="K74" s="90"/>
      <c r="L74" s="90"/>
      <c r="M74" s="90"/>
    </row>
    <row r="75" spans="1:13" ht="14.5" thickBot="1" x14ac:dyDescent="0.35">
      <c r="A75" s="181" t="s">
        <v>5</v>
      </c>
      <c r="B75" s="617" t="s">
        <v>13</v>
      </c>
      <c r="C75" s="617">
        <v>150</v>
      </c>
      <c r="D75" s="617">
        <v>150</v>
      </c>
      <c r="E75" s="620" t="s">
        <v>13</v>
      </c>
      <c r="F75" s="620">
        <v>174.04</v>
      </c>
      <c r="G75" s="620">
        <v>174.04</v>
      </c>
      <c r="H75" s="125"/>
      <c r="I75" s="90"/>
      <c r="J75" s="90"/>
      <c r="K75" s="90"/>
      <c r="L75" s="90"/>
      <c r="M75" s="90"/>
    </row>
    <row r="76" spans="1:13" ht="14.5" thickBot="1" x14ac:dyDescent="0.35">
      <c r="A76" s="184" t="s">
        <v>1000</v>
      </c>
      <c r="B76" s="617">
        <v>1076</v>
      </c>
      <c r="C76" s="617">
        <v>3246</v>
      </c>
      <c r="D76" s="617">
        <v>4322</v>
      </c>
      <c r="E76" s="620">
        <v>569.87</v>
      </c>
      <c r="F76" s="620">
        <v>507.74</v>
      </c>
      <c r="G76" s="620">
        <v>523.53</v>
      </c>
      <c r="H76" s="125"/>
      <c r="I76" s="90"/>
      <c r="J76" s="90"/>
      <c r="K76" s="90"/>
      <c r="L76" s="90"/>
      <c r="M76" s="90"/>
    </row>
    <row r="77" spans="1:13" ht="14.5" thickBot="1" x14ac:dyDescent="0.35">
      <c r="A77" s="184" t="s">
        <v>998</v>
      </c>
      <c r="B77" s="617" t="s">
        <v>13</v>
      </c>
      <c r="C77" s="617">
        <v>37801</v>
      </c>
      <c r="D77" s="617">
        <v>37801</v>
      </c>
      <c r="E77" s="620" t="s">
        <v>13</v>
      </c>
      <c r="F77" s="620">
        <v>254.14</v>
      </c>
      <c r="G77" s="620">
        <v>254.14</v>
      </c>
      <c r="H77" s="125"/>
      <c r="I77" s="90"/>
      <c r="J77" s="90"/>
      <c r="K77" s="90"/>
      <c r="L77" s="90"/>
      <c r="M77" s="90"/>
    </row>
    <row r="78" spans="1:13" ht="14.5" thickBot="1" x14ac:dyDescent="0.35">
      <c r="A78" s="183" t="s">
        <v>12</v>
      </c>
      <c r="B78" s="618">
        <v>369644</v>
      </c>
      <c r="C78" s="618">
        <v>531215</v>
      </c>
      <c r="D78" s="618">
        <v>900859</v>
      </c>
      <c r="E78" s="631" t="s">
        <v>13</v>
      </c>
      <c r="F78" s="631" t="s">
        <v>13</v>
      </c>
      <c r="G78" s="631" t="s">
        <v>13</v>
      </c>
      <c r="H78" s="125"/>
      <c r="I78" s="90"/>
      <c r="J78" s="90"/>
      <c r="K78" s="90"/>
      <c r="L78" s="90"/>
      <c r="M78" s="90"/>
    </row>
    <row r="79" spans="1:13" x14ac:dyDescent="0.3">
      <c r="A79" s="123" t="s">
        <v>7</v>
      </c>
      <c r="B79" s="632"/>
      <c r="C79" s="632"/>
      <c r="D79" s="632"/>
      <c r="E79" s="633"/>
      <c r="F79" s="633"/>
      <c r="G79" s="633"/>
      <c r="H79" s="634"/>
      <c r="I79" s="635"/>
      <c r="J79" s="635"/>
      <c r="K79" s="90"/>
      <c r="L79" s="90"/>
      <c r="M79" s="90"/>
    </row>
    <row r="80" spans="1:13" x14ac:dyDescent="0.3">
      <c r="A80" s="636"/>
      <c r="B80" s="632"/>
      <c r="C80" s="632"/>
      <c r="D80" s="632"/>
      <c r="E80" s="633"/>
      <c r="F80" s="633"/>
      <c r="G80" s="633"/>
      <c r="H80" s="634"/>
      <c r="I80" s="635"/>
      <c r="J80" s="635"/>
      <c r="K80" s="90"/>
      <c r="L80" s="90"/>
      <c r="M80" s="90"/>
    </row>
    <row r="81" spans="1:13" ht="14.5" thickBot="1" x14ac:dyDescent="0.35">
      <c r="A81" s="6" t="s">
        <v>1927</v>
      </c>
      <c r="B81" s="90"/>
      <c r="C81" s="90"/>
      <c r="D81" s="90"/>
      <c r="E81" s="633"/>
      <c r="F81" s="633"/>
      <c r="G81" s="633"/>
      <c r="H81" s="634"/>
      <c r="I81" s="635"/>
      <c r="J81" s="635"/>
      <c r="K81" s="90"/>
      <c r="L81" s="90"/>
      <c r="M81" s="90"/>
    </row>
    <row r="82" spans="1:13" x14ac:dyDescent="0.3">
      <c r="A82" s="812" t="s">
        <v>15</v>
      </c>
      <c r="B82" s="806" t="s">
        <v>260</v>
      </c>
      <c r="C82" s="806" t="s">
        <v>261</v>
      </c>
      <c r="D82" s="148" t="s">
        <v>262</v>
      </c>
      <c r="E82" s="633"/>
      <c r="F82" s="633"/>
      <c r="G82" s="633"/>
      <c r="H82" s="634"/>
      <c r="I82" s="635"/>
      <c r="J82" s="635"/>
      <c r="K82" s="90"/>
      <c r="L82" s="90"/>
      <c r="M82" s="90"/>
    </row>
    <row r="83" spans="1:13" ht="14.5" thickBot="1" x14ac:dyDescent="0.35">
      <c r="A83" s="813"/>
      <c r="B83" s="807"/>
      <c r="C83" s="807"/>
      <c r="D83" s="40" t="s">
        <v>869</v>
      </c>
      <c r="E83" s="633"/>
      <c r="F83" s="633"/>
      <c r="G83" s="633"/>
      <c r="H83" s="634"/>
      <c r="I83" s="635"/>
      <c r="J83" s="635"/>
      <c r="K83" s="90"/>
      <c r="L83" s="90"/>
      <c r="M83" s="90"/>
    </row>
    <row r="84" spans="1:13" ht="14.5" thickBot="1" x14ac:dyDescent="0.35">
      <c r="A84" s="41" t="s">
        <v>263</v>
      </c>
      <c r="B84" s="617">
        <v>838621</v>
      </c>
      <c r="C84" s="617">
        <v>306228</v>
      </c>
      <c r="D84" s="617">
        <f>B84+C84</f>
        <v>1144849</v>
      </c>
      <c r="E84" s="633"/>
      <c r="F84" s="633"/>
      <c r="G84" s="633"/>
      <c r="H84" s="634"/>
      <c r="I84" s="635"/>
      <c r="J84" s="635"/>
      <c r="K84" s="90"/>
      <c r="L84" s="90"/>
      <c r="M84" s="90"/>
    </row>
    <row r="85" spans="1:13" ht="14.5" thickBot="1" x14ac:dyDescent="0.35">
      <c r="A85" s="41" t="s">
        <v>264</v>
      </c>
      <c r="B85" s="617">
        <v>29308</v>
      </c>
      <c r="C85" s="617">
        <v>1311</v>
      </c>
      <c r="D85" s="617">
        <f t="shared" ref="D85:D86" si="2">B85+C85</f>
        <v>30619</v>
      </c>
      <c r="E85" s="633"/>
      <c r="F85" s="633"/>
      <c r="G85" s="633"/>
      <c r="H85" s="634"/>
      <c r="I85" s="635"/>
      <c r="J85" s="635"/>
      <c r="K85" s="90"/>
      <c r="L85" s="90"/>
      <c r="M85" s="90"/>
    </row>
    <row r="86" spans="1:13" ht="14.5" thickBot="1" x14ac:dyDescent="0.35">
      <c r="A86" s="637" t="s">
        <v>1928</v>
      </c>
      <c r="B86" s="617">
        <v>236250</v>
      </c>
      <c r="C86" s="617">
        <v>6808</v>
      </c>
      <c r="D86" s="617">
        <f t="shared" si="2"/>
        <v>243058</v>
      </c>
      <c r="E86" s="633"/>
      <c r="F86" s="633"/>
      <c r="G86" s="633"/>
      <c r="H86" s="634"/>
      <c r="I86" s="635"/>
      <c r="J86" s="635"/>
      <c r="K86" s="90"/>
      <c r="L86" s="90"/>
      <c r="M86" s="90"/>
    </row>
    <row r="87" spans="1:13" ht="14.5" thickBot="1" x14ac:dyDescent="0.35">
      <c r="A87" s="41" t="s">
        <v>1002</v>
      </c>
      <c r="B87" s="617">
        <v>23790</v>
      </c>
      <c r="C87" s="638" t="s">
        <v>13</v>
      </c>
      <c r="D87" s="617">
        <f>B87</f>
        <v>23790</v>
      </c>
      <c r="E87" s="156"/>
      <c r="F87" s="90"/>
      <c r="G87" s="90"/>
      <c r="H87" s="90"/>
      <c r="I87" s="90"/>
      <c r="J87" s="90"/>
      <c r="K87" s="90"/>
      <c r="L87" s="90"/>
      <c r="M87" s="90"/>
    </row>
    <row r="88" spans="1:13" ht="14.5" thickBot="1" x14ac:dyDescent="0.35">
      <c r="A88" s="41" t="s">
        <v>265</v>
      </c>
      <c r="B88" s="617">
        <v>5375</v>
      </c>
      <c r="C88" s="638" t="s">
        <v>13</v>
      </c>
      <c r="D88" s="617">
        <f>B88</f>
        <v>5375</v>
      </c>
      <c r="E88" s="156"/>
      <c r="F88" s="90"/>
      <c r="G88" s="90"/>
      <c r="H88" s="90"/>
      <c r="I88" s="90"/>
      <c r="J88" s="90"/>
      <c r="K88" s="90"/>
      <c r="L88" s="90"/>
      <c r="M88" s="90"/>
    </row>
    <row r="89" spans="1:13" ht="14.5" thickBot="1" x14ac:dyDescent="0.35">
      <c r="A89" s="41" t="s">
        <v>11</v>
      </c>
      <c r="B89" s="617">
        <v>20246</v>
      </c>
      <c r="C89" s="638" t="s">
        <v>13</v>
      </c>
      <c r="D89" s="617">
        <f>B89</f>
        <v>20246</v>
      </c>
      <c r="E89" s="156"/>
      <c r="F89" s="90"/>
      <c r="G89" s="90"/>
      <c r="H89" s="90"/>
      <c r="I89" s="90"/>
      <c r="J89" s="90"/>
      <c r="K89" s="90"/>
      <c r="L89" s="90"/>
      <c r="M89" s="90"/>
    </row>
    <row r="90" spans="1:13" ht="14.5" thickBot="1" x14ac:dyDescent="0.35">
      <c r="A90" s="41" t="s">
        <v>266</v>
      </c>
      <c r="B90" s="638">
        <v>67</v>
      </c>
      <c r="C90" s="638" t="s">
        <v>13</v>
      </c>
      <c r="D90" s="638">
        <f>B90</f>
        <v>67</v>
      </c>
      <c r="E90" s="156"/>
      <c r="F90" s="90"/>
      <c r="G90" s="90"/>
      <c r="H90" s="90"/>
      <c r="I90" s="90"/>
      <c r="J90" s="90"/>
      <c r="K90" s="90"/>
      <c r="L90" s="90"/>
      <c r="M90" s="90"/>
    </row>
    <row r="91" spans="1:13" ht="14.5" thickBot="1" x14ac:dyDescent="0.35">
      <c r="A91" s="41" t="s">
        <v>267</v>
      </c>
      <c r="B91" s="617">
        <v>804</v>
      </c>
      <c r="C91" s="638" t="s">
        <v>13</v>
      </c>
      <c r="D91" s="617">
        <f>B91</f>
        <v>804</v>
      </c>
      <c r="E91" s="156"/>
      <c r="F91" s="90"/>
      <c r="G91" s="90"/>
      <c r="H91" s="90"/>
      <c r="I91" s="90"/>
      <c r="J91" s="90"/>
      <c r="K91" s="90"/>
      <c r="L91" s="90"/>
      <c r="M91" s="90"/>
    </row>
    <row r="92" spans="1:13" ht="14.5" thickBot="1" x14ac:dyDescent="0.35">
      <c r="A92" s="324" t="s">
        <v>12</v>
      </c>
      <c r="B92" s="618">
        <f>SUM(B84:B91)</f>
        <v>1154461</v>
      </c>
      <c r="C92" s="618">
        <f>SUM(C84:C91)</f>
        <v>314347</v>
      </c>
      <c r="D92" s="618">
        <f>SUM(D84:D91)</f>
        <v>1468808</v>
      </c>
      <c r="E92" s="156"/>
      <c r="F92" s="90"/>
      <c r="G92" s="90"/>
      <c r="H92" s="90"/>
      <c r="I92" s="90"/>
      <c r="J92" s="90"/>
      <c r="K92" s="90"/>
      <c r="L92" s="90"/>
      <c r="M92" s="90"/>
    </row>
    <row r="93" spans="1:13" x14ac:dyDescent="0.3">
      <c r="A93" s="122" t="s">
        <v>7</v>
      </c>
      <c r="B93" s="211"/>
      <c r="C93" s="211"/>
      <c r="D93" s="211"/>
      <c r="E93" s="156"/>
      <c r="F93" s="90"/>
      <c r="G93" s="90"/>
      <c r="H93" s="90"/>
      <c r="I93" s="90"/>
      <c r="J93" s="90"/>
      <c r="K93" s="90"/>
      <c r="L93" s="90"/>
      <c r="M93" s="90"/>
    </row>
    <row r="94" spans="1:13" x14ac:dyDescent="0.3">
      <c r="A94" s="126"/>
      <c r="B94" s="90"/>
      <c r="C94" s="90"/>
      <c r="D94" s="90"/>
      <c r="E94" s="90"/>
      <c r="F94" s="90"/>
      <c r="G94" s="90"/>
      <c r="H94" s="90"/>
      <c r="I94" s="90"/>
      <c r="J94" s="90"/>
      <c r="K94" s="90"/>
      <c r="L94" s="90"/>
      <c r="M94" s="90"/>
    </row>
    <row r="95" spans="1:13" ht="14.5" thickBot="1" x14ac:dyDescent="0.35">
      <c r="A95" s="6" t="s">
        <v>268</v>
      </c>
      <c r="B95" s="90"/>
      <c r="C95" s="90"/>
      <c r="D95" s="90"/>
      <c r="E95" s="90"/>
      <c r="F95" s="90"/>
      <c r="G95" s="90"/>
      <c r="H95" s="90"/>
      <c r="I95" s="90"/>
      <c r="J95" s="90"/>
      <c r="K95" s="90"/>
      <c r="L95" s="90"/>
      <c r="M95" s="90"/>
    </row>
    <row r="96" spans="1:13" ht="28.5" thickBot="1" x14ac:dyDescent="0.35">
      <c r="A96" s="37" t="s">
        <v>8</v>
      </c>
      <c r="B96" s="714" t="s">
        <v>1929</v>
      </c>
      <c r="C96" s="714" t="s">
        <v>1930</v>
      </c>
      <c r="D96" s="90"/>
      <c r="E96" s="90"/>
      <c r="F96" s="90"/>
      <c r="G96" s="90"/>
      <c r="H96" s="90"/>
      <c r="I96" s="90"/>
      <c r="J96" s="90"/>
      <c r="K96" s="90"/>
      <c r="L96" s="90"/>
      <c r="M96" s="90"/>
    </row>
    <row r="97" spans="1:13" ht="14.5" thickBot="1" x14ac:dyDescent="0.35">
      <c r="A97" s="41" t="s">
        <v>871</v>
      </c>
      <c r="B97" s="617">
        <v>1144849</v>
      </c>
      <c r="C97" s="620">
        <v>703.2</v>
      </c>
      <c r="D97" s="211"/>
      <c r="E97" s="90"/>
      <c r="F97" s="90"/>
      <c r="G97" s="90"/>
      <c r="H97" s="90"/>
      <c r="I97" s="90"/>
      <c r="J97" s="90"/>
      <c r="K97" s="90"/>
      <c r="L97" s="90"/>
      <c r="M97" s="90"/>
    </row>
    <row r="98" spans="1:13" ht="14.5" thickBot="1" x14ac:dyDescent="0.35">
      <c r="A98" s="326" t="s">
        <v>130</v>
      </c>
      <c r="B98" s="617">
        <v>460658</v>
      </c>
      <c r="C98" s="620">
        <v>776.2</v>
      </c>
      <c r="D98" s="211"/>
      <c r="E98" s="90"/>
      <c r="F98" s="90"/>
      <c r="G98" s="90"/>
      <c r="H98" s="90"/>
      <c r="I98" s="90"/>
      <c r="J98" s="90"/>
      <c r="K98" s="90"/>
      <c r="L98" s="90"/>
      <c r="M98" s="90"/>
    </row>
    <row r="99" spans="1:13" ht="14.5" thickBot="1" x14ac:dyDescent="0.35">
      <c r="A99" s="326" t="s">
        <v>131</v>
      </c>
      <c r="B99" s="617">
        <v>684191</v>
      </c>
      <c r="C99" s="620">
        <v>632.6</v>
      </c>
      <c r="D99" s="211"/>
      <c r="E99" s="90"/>
      <c r="F99" s="90"/>
      <c r="G99" s="90"/>
      <c r="H99" s="90"/>
      <c r="I99" s="90"/>
      <c r="J99" s="90"/>
      <c r="K99" s="90"/>
      <c r="L99" s="90"/>
      <c r="M99" s="90"/>
    </row>
    <row r="100" spans="1:13" ht="14.15" customHeight="1" thickBot="1" x14ac:dyDescent="0.35">
      <c r="A100" s="41" t="s">
        <v>264</v>
      </c>
      <c r="B100" s="617">
        <v>30619</v>
      </c>
      <c r="C100" s="620">
        <v>724.2</v>
      </c>
      <c r="D100" s="211"/>
      <c r="E100" s="90"/>
      <c r="F100" s="90"/>
      <c r="G100" s="90"/>
      <c r="H100" s="90"/>
      <c r="I100" s="90"/>
      <c r="J100" s="90"/>
      <c r="K100" s="90"/>
      <c r="L100" s="90"/>
      <c r="M100" s="90"/>
    </row>
    <row r="101" spans="1:13" ht="14.5" thickBot="1" x14ac:dyDescent="0.35">
      <c r="A101" s="326" t="s">
        <v>130</v>
      </c>
      <c r="B101" s="617">
        <v>18856</v>
      </c>
      <c r="C101" s="620">
        <v>770.8</v>
      </c>
      <c r="D101" s="211"/>
      <c r="E101" s="90"/>
      <c r="F101" s="90"/>
      <c r="G101" s="90"/>
      <c r="H101" s="90"/>
      <c r="I101" s="90"/>
      <c r="J101" s="90"/>
      <c r="K101" s="90"/>
      <c r="L101" s="90"/>
      <c r="M101" s="90"/>
    </row>
    <row r="102" spans="1:13" ht="14.5" thickBot="1" x14ac:dyDescent="0.35">
      <c r="A102" s="326" t="s">
        <v>131</v>
      </c>
      <c r="B102" s="617">
        <v>11763</v>
      </c>
      <c r="C102" s="620">
        <v>644.29999999999995</v>
      </c>
      <c r="D102" s="211"/>
      <c r="E102" s="90"/>
      <c r="F102" s="90"/>
      <c r="G102" s="90"/>
      <c r="H102" s="90"/>
      <c r="I102" s="90"/>
      <c r="J102" s="90"/>
      <c r="K102" s="90"/>
      <c r="L102" s="90"/>
      <c r="M102" s="90"/>
    </row>
    <row r="103" spans="1:13" ht="14.5" thickBot="1" x14ac:dyDescent="0.35">
      <c r="A103" s="637" t="s">
        <v>269</v>
      </c>
      <c r="B103" s="617">
        <v>243058</v>
      </c>
      <c r="C103" s="620">
        <v>414</v>
      </c>
      <c r="D103" s="211"/>
      <c r="E103" s="90"/>
      <c r="F103" s="90"/>
      <c r="G103" s="90"/>
      <c r="H103" s="90"/>
      <c r="I103" s="90"/>
      <c r="J103" s="90"/>
      <c r="K103" s="90"/>
      <c r="L103" s="90"/>
      <c r="M103" s="90"/>
    </row>
    <row r="104" spans="1:13" ht="14.5" thickBot="1" x14ac:dyDescent="0.35">
      <c r="A104" s="639" t="s">
        <v>130</v>
      </c>
      <c r="B104" s="617">
        <v>121436</v>
      </c>
      <c r="C104" s="620">
        <v>435.8</v>
      </c>
      <c r="D104" s="211"/>
      <c r="E104" s="90"/>
      <c r="F104" s="90"/>
      <c r="G104" s="90"/>
      <c r="H104" s="90"/>
      <c r="I104" s="90"/>
      <c r="J104" s="90"/>
      <c r="K104" s="90"/>
      <c r="L104" s="90"/>
      <c r="M104" s="90"/>
    </row>
    <row r="105" spans="1:13" ht="14.5" thickBot="1" x14ac:dyDescent="0.35">
      <c r="A105" s="639" t="s">
        <v>131</v>
      </c>
      <c r="B105" s="617">
        <v>121622</v>
      </c>
      <c r="C105" s="620">
        <v>391.4</v>
      </c>
      <c r="D105" s="211"/>
      <c r="E105" s="90"/>
      <c r="F105" s="90"/>
      <c r="G105" s="90"/>
      <c r="H105" s="90"/>
      <c r="I105" s="90"/>
      <c r="J105" s="90"/>
      <c r="K105" s="90"/>
      <c r="L105" s="90"/>
      <c r="M105" s="90"/>
    </row>
    <row r="106" spans="1:13" ht="14.5" thickBot="1" x14ac:dyDescent="0.35">
      <c r="A106" s="41" t="s">
        <v>270</v>
      </c>
      <c r="B106" s="617">
        <v>23790</v>
      </c>
      <c r="C106" s="620">
        <v>385.4</v>
      </c>
      <c r="D106" s="211"/>
      <c r="E106" s="90"/>
      <c r="F106" s="90"/>
      <c r="G106" s="90"/>
      <c r="H106" s="90"/>
      <c r="I106" s="90"/>
      <c r="J106" s="90"/>
      <c r="K106" s="90"/>
      <c r="L106" s="90"/>
      <c r="M106" s="90"/>
    </row>
    <row r="107" spans="1:13" ht="14.5" thickBot="1" x14ac:dyDescent="0.35">
      <c r="A107" s="41" t="s">
        <v>271</v>
      </c>
      <c r="B107" s="617">
        <v>5375</v>
      </c>
      <c r="C107" s="620">
        <v>323</v>
      </c>
      <c r="D107" s="211"/>
      <c r="E107" s="90"/>
      <c r="F107" s="90"/>
      <c r="G107" s="90"/>
      <c r="H107" s="90"/>
      <c r="I107" s="90"/>
      <c r="J107" s="90"/>
      <c r="K107" s="90"/>
      <c r="L107" s="90"/>
      <c r="M107" s="90"/>
    </row>
    <row r="108" spans="1:13" ht="14.5" thickBot="1" x14ac:dyDescent="0.35">
      <c r="A108" s="41" t="s">
        <v>11</v>
      </c>
      <c r="B108" s="617">
        <v>20246</v>
      </c>
      <c r="C108" s="620">
        <v>215.1</v>
      </c>
      <c r="D108" s="211"/>
      <c r="E108" s="90"/>
      <c r="F108" s="90"/>
      <c r="G108" s="90"/>
      <c r="H108" s="90"/>
      <c r="I108" s="90"/>
      <c r="J108" s="90"/>
      <c r="K108" s="90"/>
      <c r="L108" s="90"/>
      <c r="M108" s="90"/>
    </row>
    <row r="109" spans="1:13" ht="14.5" thickBot="1" x14ac:dyDescent="0.35">
      <c r="A109" s="326" t="s">
        <v>130</v>
      </c>
      <c r="B109" s="617">
        <v>9831</v>
      </c>
      <c r="C109" s="620">
        <v>214.7</v>
      </c>
      <c r="D109" s="211"/>
      <c r="E109" s="90"/>
      <c r="F109" s="90"/>
      <c r="G109" s="90"/>
      <c r="H109" s="90"/>
      <c r="I109" s="90"/>
      <c r="J109" s="90"/>
      <c r="K109" s="90"/>
      <c r="L109" s="90"/>
      <c r="M109" s="90"/>
    </row>
    <row r="110" spans="1:13" ht="14.5" thickBot="1" x14ac:dyDescent="0.35">
      <c r="A110" s="326" t="s">
        <v>131</v>
      </c>
      <c r="B110" s="617">
        <v>10415</v>
      </c>
      <c r="C110" s="620">
        <v>215.5</v>
      </c>
      <c r="D110" s="211"/>
      <c r="E110" s="90"/>
      <c r="F110" s="90"/>
      <c r="G110" s="90"/>
      <c r="H110" s="90"/>
      <c r="I110" s="90"/>
      <c r="J110" s="90"/>
      <c r="K110" s="90"/>
      <c r="L110" s="90"/>
      <c r="M110" s="90"/>
    </row>
    <row r="111" spans="1:13" ht="14.5" thickBot="1" x14ac:dyDescent="0.35">
      <c r="A111" s="324" t="s">
        <v>12</v>
      </c>
      <c r="B111" s="618">
        <f>B97+B100+B103+B106+B107+B108</f>
        <v>1467937</v>
      </c>
      <c r="C111" s="640" t="s">
        <v>13</v>
      </c>
      <c r="D111" s="641"/>
      <c r="E111" s="90"/>
      <c r="F111" s="90"/>
      <c r="G111" s="90"/>
      <c r="H111" s="90"/>
      <c r="I111" s="90"/>
      <c r="J111" s="90"/>
      <c r="K111" s="90"/>
      <c r="L111" s="90"/>
      <c r="M111" s="90"/>
    </row>
    <row r="112" spans="1:13" x14ac:dyDescent="0.3">
      <c r="A112" s="122" t="s">
        <v>7</v>
      </c>
      <c r="B112" s="641"/>
      <c r="C112" s="211"/>
      <c r="D112" s="211"/>
      <c r="E112" s="90"/>
      <c r="F112" s="90"/>
      <c r="G112" s="90"/>
      <c r="H112" s="90"/>
      <c r="I112" s="90"/>
      <c r="J112" s="90"/>
      <c r="K112" s="90"/>
      <c r="L112" s="90"/>
      <c r="M112" s="90"/>
    </row>
    <row r="113" spans="1:13" x14ac:dyDescent="0.3">
      <c r="A113" s="126"/>
      <c r="B113" s="90"/>
      <c r="C113" s="90"/>
      <c r="D113" s="90"/>
      <c r="E113" s="90"/>
      <c r="F113" s="90"/>
      <c r="G113" s="90"/>
      <c r="H113" s="90"/>
      <c r="I113" s="90"/>
      <c r="J113" s="90"/>
      <c r="K113" s="90"/>
      <c r="L113" s="90"/>
      <c r="M113" s="90"/>
    </row>
    <row r="114" spans="1:13" ht="14.5" thickBot="1" x14ac:dyDescent="0.35">
      <c r="A114" s="6" t="s">
        <v>1931</v>
      </c>
      <c r="B114" s="90"/>
      <c r="C114" s="90"/>
      <c r="D114" s="90"/>
      <c r="E114" s="90"/>
      <c r="F114" s="90"/>
      <c r="G114" s="90"/>
      <c r="H114" s="90"/>
      <c r="I114" s="90"/>
      <c r="J114" s="90"/>
      <c r="K114" s="90"/>
      <c r="L114" s="90"/>
      <c r="M114" s="90"/>
    </row>
    <row r="115" spans="1:13" ht="14.5" thickBot="1" x14ac:dyDescent="0.35">
      <c r="A115" s="877" t="s">
        <v>272</v>
      </c>
      <c r="B115" s="832" t="s">
        <v>872</v>
      </c>
      <c r="C115" s="832"/>
      <c r="D115" s="832"/>
      <c r="E115" s="832"/>
      <c r="F115" s="832"/>
      <c r="G115" s="815"/>
      <c r="H115" s="90"/>
      <c r="I115" s="90"/>
      <c r="J115" s="90"/>
      <c r="K115" s="90"/>
      <c r="L115" s="90"/>
      <c r="M115" s="90"/>
    </row>
    <row r="116" spans="1:13" ht="56.5" thickBot="1" x14ac:dyDescent="0.35">
      <c r="A116" s="878"/>
      <c r="B116" s="713" t="s">
        <v>273</v>
      </c>
      <c r="C116" s="713" t="s">
        <v>274</v>
      </c>
      <c r="D116" s="713" t="s">
        <v>275</v>
      </c>
      <c r="E116" s="713" t="s">
        <v>276</v>
      </c>
      <c r="F116" s="713" t="s">
        <v>277</v>
      </c>
      <c r="G116" s="713" t="s">
        <v>11</v>
      </c>
      <c r="H116" s="90"/>
      <c r="I116" s="90"/>
      <c r="J116" s="90"/>
      <c r="K116" s="90"/>
      <c r="L116" s="90"/>
      <c r="M116" s="90"/>
    </row>
    <row r="117" spans="1:13" ht="14.5" thickBot="1" x14ac:dyDescent="0.35">
      <c r="A117" s="642" t="s">
        <v>278</v>
      </c>
      <c r="B117" s="617">
        <v>2404</v>
      </c>
      <c r="C117" s="617">
        <v>5</v>
      </c>
      <c r="D117" s="617">
        <v>2681</v>
      </c>
      <c r="E117" s="617">
        <v>514</v>
      </c>
      <c r="F117" s="617">
        <v>71</v>
      </c>
      <c r="G117" s="617">
        <v>4086</v>
      </c>
      <c r="H117" s="90"/>
      <c r="I117" s="90"/>
      <c r="J117" s="90"/>
      <c r="K117" s="90"/>
      <c r="L117" s="90"/>
      <c r="M117" s="90"/>
    </row>
    <row r="118" spans="1:13" ht="14.5" thickBot="1" x14ac:dyDescent="0.35">
      <c r="A118" s="642" t="s">
        <v>279</v>
      </c>
      <c r="B118" s="617">
        <v>4893</v>
      </c>
      <c r="C118" s="617">
        <v>4</v>
      </c>
      <c r="D118" s="617">
        <v>17813</v>
      </c>
      <c r="E118" s="617">
        <v>1330</v>
      </c>
      <c r="F118" s="617">
        <v>507</v>
      </c>
      <c r="G118" s="617">
        <v>6950</v>
      </c>
      <c r="H118" s="90"/>
      <c r="I118" s="90"/>
      <c r="J118" s="90"/>
      <c r="K118" s="90"/>
      <c r="L118" s="90"/>
      <c r="M118" s="90"/>
    </row>
    <row r="119" spans="1:13" ht="14.5" thickBot="1" x14ac:dyDescent="0.35">
      <c r="A119" s="642" t="s">
        <v>280</v>
      </c>
      <c r="B119" s="617">
        <v>10016</v>
      </c>
      <c r="C119" s="617">
        <v>23</v>
      </c>
      <c r="D119" s="617">
        <v>39539</v>
      </c>
      <c r="E119" s="617">
        <v>2641</v>
      </c>
      <c r="F119" s="617">
        <v>1222</v>
      </c>
      <c r="G119" s="617">
        <v>4340</v>
      </c>
      <c r="H119" s="90"/>
      <c r="I119" s="90"/>
      <c r="J119" s="90"/>
      <c r="K119" s="90"/>
      <c r="L119" s="90"/>
      <c r="M119" s="90"/>
    </row>
    <row r="120" spans="1:13" ht="14.5" thickBot="1" x14ac:dyDescent="0.35">
      <c r="A120" s="642" t="s">
        <v>873</v>
      </c>
      <c r="B120" s="617">
        <v>13638</v>
      </c>
      <c r="C120" s="617">
        <v>44</v>
      </c>
      <c r="D120" s="617">
        <v>35104</v>
      </c>
      <c r="E120" s="617">
        <v>4067</v>
      </c>
      <c r="F120" s="617">
        <v>1387</v>
      </c>
      <c r="G120" s="617">
        <v>2049</v>
      </c>
      <c r="H120" s="90"/>
      <c r="I120" s="90"/>
      <c r="J120" s="90"/>
      <c r="K120" s="90"/>
      <c r="L120" s="90"/>
      <c r="M120" s="90"/>
    </row>
    <row r="121" spans="1:13" ht="14.5" thickBot="1" x14ac:dyDescent="0.35">
      <c r="A121" s="642" t="s">
        <v>874</v>
      </c>
      <c r="B121" s="617">
        <v>45674</v>
      </c>
      <c r="C121" s="617">
        <v>167</v>
      </c>
      <c r="D121" s="617">
        <v>46065</v>
      </c>
      <c r="E121" s="617">
        <v>7991</v>
      </c>
      <c r="F121" s="617">
        <v>1377</v>
      </c>
      <c r="G121" s="617">
        <v>1661</v>
      </c>
      <c r="H121" s="90"/>
      <c r="I121" s="90"/>
      <c r="J121" s="90"/>
      <c r="K121" s="90"/>
      <c r="L121" s="90"/>
      <c r="M121" s="90"/>
    </row>
    <row r="122" spans="1:13" ht="14.5" thickBot="1" x14ac:dyDescent="0.35">
      <c r="A122" s="642" t="s">
        <v>875</v>
      </c>
      <c r="B122" s="617">
        <v>171417</v>
      </c>
      <c r="C122" s="617">
        <v>4915</v>
      </c>
      <c r="D122" s="617">
        <v>47770</v>
      </c>
      <c r="E122" s="617">
        <v>3847</v>
      </c>
      <c r="F122" s="617">
        <v>488</v>
      </c>
      <c r="G122" s="617">
        <v>720</v>
      </c>
      <c r="H122" s="90"/>
      <c r="I122" s="90"/>
      <c r="J122" s="90"/>
      <c r="K122" s="90"/>
      <c r="L122" s="90"/>
      <c r="M122" s="90"/>
    </row>
    <row r="123" spans="1:13" ht="14.5" thickBot="1" x14ac:dyDescent="0.35">
      <c r="A123" s="642" t="s">
        <v>876</v>
      </c>
      <c r="B123" s="617">
        <v>285587</v>
      </c>
      <c r="C123" s="617">
        <v>8767</v>
      </c>
      <c r="D123" s="617">
        <v>31051</v>
      </c>
      <c r="E123" s="617">
        <v>2062</v>
      </c>
      <c r="F123" s="617">
        <v>224</v>
      </c>
      <c r="G123" s="617">
        <v>334</v>
      </c>
      <c r="H123" s="90"/>
      <c r="I123" s="90"/>
      <c r="J123" s="90"/>
      <c r="K123" s="90"/>
      <c r="L123" s="90"/>
      <c r="M123" s="90"/>
    </row>
    <row r="124" spans="1:13" ht="14.5" thickBot="1" x14ac:dyDescent="0.35">
      <c r="A124" s="642" t="s">
        <v>1651</v>
      </c>
      <c r="B124" s="617">
        <v>264675</v>
      </c>
      <c r="C124" s="617">
        <v>7162</v>
      </c>
      <c r="D124" s="617">
        <v>10815</v>
      </c>
      <c r="E124" s="617">
        <v>798</v>
      </c>
      <c r="F124" s="617">
        <v>59</v>
      </c>
      <c r="G124" s="617">
        <v>91</v>
      </c>
      <c r="H124" s="90"/>
      <c r="I124" s="90"/>
      <c r="J124" s="90"/>
      <c r="K124" s="90"/>
      <c r="L124" s="90"/>
      <c r="M124" s="90"/>
    </row>
    <row r="125" spans="1:13" ht="14.5" thickBot="1" x14ac:dyDescent="0.35">
      <c r="A125" s="642" t="s">
        <v>1652</v>
      </c>
      <c r="B125" s="617">
        <v>148592</v>
      </c>
      <c r="C125" s="617">
        <v>4232</v>
      </c>
      <c r="D125" s="617">
        <v>5145</v>
      </c>
      <c r="E125" s="617">
        <v>334</v>
      </c>
      <c r="F125" s="617">
        <v>23</v>
      </c>
      <c r="G125" s="617">
        <v>14</v>
      </c>
      <c r="H125" s="90"/>
      <c r="I125" s="90"/>
      <c r="J125" s="90"/>
      <c r="K125" s="90"/>
      <c r="L125" s="90"/>
      <c r="M125" s="90"/>
    </row>
    <row r="126" spans="1:13" ht="14.5" thickBot="1" x14ac:dyDescent="0.35">
      <c r="A126" s="642" t="s">
        <v>1653</v>
      </c>
      <c r="B126" s="617">
        <v>55488</v>
      </c>
      <c r="C126" s="617">
        <v>1718</v>
      </c>
      <c r="D126" s="617">
        <v>1922</v>
      </c>
      <c r="E126" s="617">
        <v>87</v>
      </c>
      <c r="F126" s="617">
        <v>5</v>
      </c>
      <c r="G126" s="617">
        <v>0</v>
      </c>
      <c r="H126" s="90"/>
      <c r="I126" s="90"/>
      <c r="J126" s="90"/>
      <c r="K126" s="90"/>
      <c r="L126" s="90"/>
      <c r="M126" s="90"/>
    </row>
    <row r="127" spans="1:13" ht="14.5" thickBot="1" x14ac:dyDescent="0.35">
      <c r="A127" s="642" t="s">
        <v>1932</v>
      </c>
      <c r="B127" s="617">
        <v>82911</v>
      </c>
      <c r="C127" s="617">
        <v>2536</v>
      </c>
      <c r="D127" s="617">
        <v>2661</v>
      </c>
      <c r="E127" s="617">
        <v>97</v>
      </c>
      <c r="F127" s="617">
        <v>9</v>
      </c>
      <c r="G127" s="617">
        <v>1</v>
      </c>
      <c r="H127" s="880"/>
      <c r="I127" s="881"/>
      <c r="J127" s="882"/>
      <c r="K127" s="882"/>
      <c r="L127" s="90"/>
      <c r="M127" s="90"/>
    </row>
    <row r="128" spans="1:13" ht="14.5" thickBot="1" x14ac:dyDescent="0.35">
      <c r="A128" s="642" t="s">
        <v>1933</v>
      </c>
      <c r="B128" s="617">
        <v>35265</v>
      </c>
      <c r="C128" s="617">
        <v>771</v>
      </c>
      <c r="D128" s="617">
        <v>1240</v>
      </c>
      <c r="E128" s="617">
        <v>22</v>
      </c>
      <c r="F128" s="617">
        <v>3</v>
      </c>
      <c r="G128" s="617">
        <v>0</v>
      </c>
      <c r="H128" s="883"/>
      <c r="I128" s="881"/>
      <c r="J128" s="882"/>
      <c r="K128" s="882"/>
      <c r="L128" s="90"/>
      <c r="M128" s="90"/>
    </row>
    <row r="129" spans="1:13" ht="14.5" thickBot="1" x14ac:dyDescent="0.35">
      <c r="A129" s="642" t="s">
        <v>1934</v>
      </c>
      <c r="B129" s="617">
        <v>24289</v>
      </c>
      <c r="C129" s="617">
        <v>275</v>
      </c>
      <c r="D129" s="617">
        <v>1252</v>
      </c>
      <c r="E129" s="617">
        <v>0</v>
      </c>
      <c r="F129" s="617">
        <v>0</v>
      </c>
      <c r="G129" s="617">
        <v>0</v>
      </c>
      <c r="H129" s="883"/>
      <c r="I129" s="881"/>
      <c r="J129" s="882"/>
      <c r="K129" s="882"/>
      <c r="L129" s="90"/>
      <c r="M129" s="90"/>
    </row>
    <row r="130" spans="1:13" ht="14.5" thickBot="1" x14ac:dyDescent="0.35">
      <c r="A130" s="643" t="s">
        <v>12</v>
      </c>
      <c r="B130" s="618">
        <f t="shared" ref="B130:G130" si="3">SUM(B117:B129)</f>
        <v>1144849</v>
      </c>
      <c r="C130" s="618">
        <f t="shared" si="3"/>
        <v>30619</v>
      </c>
      <c r="D130" s="618">
        <f t="shared" si="3"/>
        <v>243058</v>
      </c>
      <c r="E130" s="618">
        <f t="shared" si="3"/>
        <v>23790</v>
      </c>
      <c r="F130" s="618">
        <f t="shared" si="3"/>
        <v>5375</v>
      </c>
      <c r="G130" s="618">
        <f t="shared" si="3"/>
        <v>20246</v>
      </c>
      <c r="H130" s="90"/>
      <c r="I130" s="90"/>
      <c r="J130" s="90"/>
      <c r="K130" s="90"/>
      <c r="L130" s="90"/>
      <c r="M130" s="90"/>
    </row>
    <row r="131" spans="1:13" x14ac:dyDescent="0.3">
      <c r="A131" s="123" t="s">
        <v>7</v>
      </c>
      <c r="B131" s="90"/>
      <c r="C131" s="90"/>
      <c r="D131" s="90"/>
      <c r="E131" s="90"/>
      <c r="F131" s="90"/>
      <c r="G131" s="90"/>
      <c r="H131" s="90"/>
      <c r="I131" s="90"/>
      <c r="J131" s="90"/>
      <c r="K131" s="90"/>
      <c r="L131" s="90"/>
      <c r="M131" s="90"/>
    </row>
    <row r="132" spans="1:13" x14ac:dyDescent="0.3">
      <c r="A132" s="123" t="s">
        <v>281</v>
      </c>
      <c r="B132" s="247"/>
      <c r="C132" s="247"/>
      <c r="D132" s="247"/>
      <c r="E132" s="247"/>
      <c r="F132" s="247"/>
      <c r="G132" s="247"/>
      <c r="H132" s="247"/>
      <c r="I132" s="90"/>
      <c r="J132" s="90"/>
      <c r="K132" s="90"/>
      <c r="L132" s="90"/>
      <c r="M132" s="90"/>
    </row>
    <row r="133" spans="1:13" x14ac:dyDescent="0.3">
      <c r="A133" s="123"/>
      <c r="B133" s="90"/>
      <c r="C133" s="90"/>
      <c r="D133" s="90"/>
      <c r="E133" s="90"/>
      <c r="F133" s="90"/>
      <c r="G133" s="90"/>
      <c r="H133" s="90"/>
      <c r="I133" s="90"/>
      <c r="J133" s="90"/>
      <c r="K133" s="90"/>
      <c r="L133" s="90"/>
      <c r="M133" s="90"/>
    </row>
    <row r="134" spans="1:13" ht="14.5" thickBot="1" x14ac:dyDescent="0.35">
      <c r="A134" s="6" t="s">
        <v>1935</v>
      </c>
      <c r="B134" s="90"/>
      <c r="C134" s="90"/>
      <c r="D134" s="90"/>
      <c r="E134" s="90"/>
      <c r="F134" s="90"/>
      <c r="G134" s="90"/>
      <c r="H134" s="90"/>
      <c r="I134" s="90"/>
      <c r="J134" s="90"/>
      <c r="K134" s="90"/>
      <c r="L134" s="90"/>
      <c r="M134" s="90"/>
    </row>
    <row r="135" spans="1:13" ht="28" x14ac:dyDescent="0.3">
      <c r="A135" s="884"/>
      <c r="B135" s="712" t="s">
        <v>282</v>
      </c>
      <c r="C135" s="712" t="s">
        <v>284</v>
      </c>
      <c r="D135" s="812" t="s">
        <v>12</v>
      </c>
      <c r="E135" s="90"/>
      <c r="F135" s="90"/>
      <c r="G135" s="90"/>
      <c r="H135" s="90"/>
      <c r="I135" s="90"/>
      <c r="J135" s="90"/>
      <c r="K135" s="90"/>
      <c r="L135" s="90"/>
      <c r="M135" s="90"/>
    </row>
    <row r="136" spans="1:13" ht="14.5" thickBot="1" x14ac:dyDescent="0.35">
      <c r="A136" s="885"/>
      <c r="B136" s="713" t="s">
        <v>283</v>
      </c>
      <c r="C136" s="713" t="s">
        <v>283</v>
      </c>
      <c r="D136" s="813"/>
      <c r="E136" s="90"/>
      <c r="F136" s="90"/>
      <c r="G136" s="90"/>
      <c r="H136" s="90"/>
      <c r="I136" s="90"/>
      <c r="J136" s="90"/>
      <c r="K136" s="90"/>
      <c r="L136" s="90"/>
      <c r="M136" s="90"/>
    </row>
    <row r="137" spans="1:13" ht="14.5" thickBot="1" x14ac:dyDescent="0.35">
      <c r="A137" s="329" t="s">
        <v>15</v>
      </c>
      <c r="B137" s="638" t="s">
        <v>285</v>
      </c>
      <c r="C137" s="638" t="s">
        <v>285</v>
      </c>
      <c r="D137" s="638" t="s">
        <v>285</v>
      </c>
      <c r="E137" s="90"/>
      <c r="F137" s="90"/>
      <c r="G137" s="90"/>
      <c r="H137" s="90"/>
      <c r="I137" s="90"/>
      <c r="J137" s="90"/>
      <c r="K137" s="90"/>
      <c r="L137" s="90"/>
      <c r="M137" s="90"/>
    </row>
    <row r="138" spans="1:13" ht="14.5" thickBot="1" x14ac:dyDescent="0.35">
      <c r="A138" s="330" t="s">
        <v>263</v>
      </c>
      <c r="B138" s="617">
        <v>9316243</v>
      </c>
      <c r="C138" s="638" t="s">
        <v>13</v>
      </c>
      <c r="D138" s="617">
        <v>9316243</v>
      </c>
      <c r="E138" s="90"/>
      <c r="F138" s="90"/>
      <c r="G138" s="90"/>
      <c r="H138" s="90"/>
      <c r="I138" s="90"/>
      <c r="J138" s="90"/>
      <c r="K138" s="90"/>
      <c r="L138" s="90"/>
      <c r="M138" s="90"/>
    </row>
    <row r="139" spans="1:13" ht="14.5" thickBot="1" x14ac:dyDescent="0.35">
      <c r="A139" s="330" t="s">
        <v>264</v>
      </c>
      <c r="B139" s="617">
        <v>355708</v>
      </c>
      <c r="C139" s="638" t="s">
        <v>13</v>
      </c>
      <c r="D139" s="617">
        <v>355708</v>
      </c>
      <c r="E139" s="90"/>
      <c r="F139" s="90"/>
      <c r="G139" s="90"/>
      <c r="H139" s="90"/>
      <c r="I139" s="90"/>
      <c r="J139" s="90"/>
      <c r="K139" s="90"/>
      <c r="L139" s="90"/>
      <c r="M139" s="90"/>
    </row>
    <row r="140" spans="1:13" ht="14.5" thickBot="1" x14ac:dyDescent="0.35">
      <c r="A140" s="330" t="s">
        <v>269</v>
      </c>
      <c r="B140" s="638" t="s">
        <v>13</v>
      </c>
      <c r="C140" s="617">
        <v>1097151</v>
      </c>
      <c r="D140" s="617">
        <v>1097151</v>
      </c>
      <c r="E140" s="90"/>
      <c r="F140" s="90"/>
      <c r="G140" s="90"/>
      <c r="H140" s="90"/>
      <c r="I140" s="90"/>
      <c r="J140" s="90"/>
      <c r="K140" s="90"/>
      <c r="L140" s="90"/>
      <c r="M140" s="90"/>
    </row>
    <row r="141" spans="1:13" ht="14.5" thickBot="1" x14ac:dyDescent="0.35">
      <c r="A141" s="330" t="s">
        <v>286</v>
      </c>
      <c r="B141" s="617">
        <v>777815</v>
      </c>
      <c r="C141" s="617">
        <v>109758</v>
      </c>
      <c r="D141" s="617">
        <v>887573</v>
      </c>
      <c r="E141" s="90"/>
      <c r="F141" s="90"/>
      <c r="G141" s="90"/>
      <c r="H141" s="90"/>
      <c r="I141" s="90"/>
      <c r="J141" s="90"/>
      <c r="K141" s="90"/>
      <c r="L141" s="90"/>
      <c r="M141" s="90"/>
    </row>
    <row r="142" spans="1:13" ht="14.5" thickBot="1" x14ac:dyDescent="0.35">
      <c r="A142" s="330" t="s">
        <v>287</v>
      </c>
      <c r="B142" s="617">
        <v>99747</v>
      </c>
      <c r="C142" s="617">
        <v>21424</v>
      </c>
      <c r="D142" s="617">
        <v>121171</v>
      </c>
      <c r="E142" s="90"/>
      <c r="F142" s="90"/>
      <c r="G142" s="90"/>
      <c r="H142" s="90"/>
      <c r="I142" s="90"/>
      <c r="J142" s="90"/>
      <c r="K142" s="90"/>
      <c r="L142" s="90"/>
      <c r="M142" s="90"/>
    </row>
    <row r="143" spans="1:13" ht="14.5" thickBot="1" x14ac:dyDescent="0.35">
      <c r="A143" s="330" t="s">
        <v>11</v>
      </c>
      <c r="B143" s="617">
        <v>2506</v>
      </c>
      <c r="C143" s="617">
        <v>52519</v>
      </c>
      <c r="D143" s="617">
        <v>55025</v>
      </c>
      <c r="E143" s="90"/>
      <c r="F143" s="90"/>
      <c r="G143" s="90"/>
      <c r="H143" s="90"/>
      <c r="I143" s="90"/>
      <c r="J143" s="90"/>
      <c r="K143" s="90"/>
      <c r="L143" s="90"/>
      <c r="M143" s="90"/>
    </row>
    <row r="144" spans="1:13" ht="14.5" thickBot="1" x14ac:dyDescent="0.35">
      <c r="A144" s="330" t="s">
        <v>1654</v>
      </c>
      <c r="B144" s="617">
        <v>566</v>
      </c>
      <c r="C144" s="617" t="s">
        <v>13</v>
      </c>
      <c r="D144" s="617">
        <v>566</v>
      </c>
      <c r="E144" s="90"/>
      <c r="F144" s="90"/>
      <c r="G144" s="90"/>
      <c r="H144" s="90"/>
      <c r="I144" s="90"/>
      <c r="J144" s="90"/>
      <c r="K144" s="90"/>
      <c r="L144" s="90"/>
      <c r="M144" s="90"/>
    </row>
    <row r="145" spans="1:13" ht="14.5" thickBot="1" x14ac:dyDescent="0.35">
      <c r="A145" s="330" t="s">
        <v>1295</v>
      </c>
      <c r="B145" s="617">
        <v>818903</v>
      </c>
      <c r="C145" s="617">
        <v>106813</v>
      </c>
      <c r="D145" s="617">
        <v>925716</v>
      </c>
      <c r="E145" s="90"/>
      <c r="F145" s="90"/>
      <c r="G145" s="90"/>
      <c r="H145" s="90"/>
      <c r="I145" s="90"/>
      <c r="J145" s="90"/>
      <c r="K145" s="90"/>
      <c r="L145" s="90"/>
      <c r="M145" s="90"/>
    </row>
    <row r="146" spans="1:13" ht="14.5" thickBot="1" x14ac:dyDescent="0.35">
      <c r="A146" s="331" t="s">
        <v>12</v>
      </c>
      <c r="B146" s="618">
        <v>11371488</v>
      </c>
      <c r="C146" s="618">
        <v>1387665</v>
      </c>
      <c r="D146" s="618">
        <v>12759153</v>
      </c>
      <c r="E146" s="247"/>
      <c r="F146" s="744"/>
      <c r="G146" s="90"/>
      <c r="H146" s="90"/>
      <c r="I146" s="90"/>
      <c r="J146" s="90"/>
      <c r="K146" s="90"/>
      <c r="L146" s="90"/>
      <c r="M146" s="90"/>
    </row>
    <row r="147" spans="1:13" ht="14.5" thickBot="1" x14ac:dyDescent="0.35">
      <c r="A147" s="330" t="s">
        <v>288</v>
      </c>
      <c r="B147" s="617">
        <v>380</v>
      </c>
      <c r="C147" s="638">
        <v>669</v>
      </c>
      <c r="D147" s="617">
        <v>1049</v>
      </c>
      <c r="E147" s="90"/>
      <c r="F147" s="90"/>
      <c r="G147" s="90"/>
      <c r="H147" s="90"/>
      <c r="I147" s="90"/>
      <c r="J147" s="90"/>
      <c r="K147" s="90"/>
      <c r="L147" s="90"/>
      <c r="M147" s="90"/>
    </row>
    <row r="148" spans="1:13" ht="14.5" thickBot="1" x14ac:dyDescent="0.35">
      <c r="A148" s="331" t="s">
        <v>289</v>
      </c>
      <c r="B148" s="618">
        <v>11371868</v>
      </c>
      <c r="C148" s="618">
        <v>1388334</v>
      </c>
      <c r="D148" s="618">
        <v>12760202</v>
      </c>
      <c r="E148" s="90"/>
      <c r="F148" s="90"/>
      <c r="G148" s="90"/>
      <c r="H148" s="90"/>
      <c r="I148" s="90"/>
      <c r="J148" s="90"/>
      <c r="K148" s="90"/>
      <c r="L148" s="90"/>
      <c r="M148" s="90"/>
    </row>
    <row r="149" spans="1:13" ht="15" thickBot="1" x14ac:dyDescent="0.35">
      <c r="A149" s="329" t="s">
        <v>290</v>
      </c>
      <c r="B149" s="332"/>
      <c r="C149" s="332"/>
      <c r="D149" s="644"/>
      <c r="E149" s="90"/>
      <c r="F149" s="90"/>
      <c r="G149" s="90"/>
      <c r="H149" s="90"/>
      <c r="I149" s="90"/>
      <c r="J149" s="90"/>
      <c r="K149" s="90"/>
      <c r="L149" s="90"/>
      <c r="M149" s="90"/>
    </row>
    <row r="150" spans="1:13" ht="14.5" thickBot="1" x14ac:dyDescent="0.35">
      <c r="A150" s="330" t="s">
        <v>291</v>
      </c>
      <c r="B150" s="49"/>
      <c r="C150" s="49"/>
      <c r="D150" s="638">
        <v>17</v>
      </c>
      <c r="E150" s="90"/>
      <c r="F150" s="90"/>
      <c r="G150" s="90"/>
      <c r="H150" s="90"/>
      <c r="I150" s="90"/>
      <c r="J150" s="90"/>
      <c r="K150" s="90"/>
      <c r="L150" s="90"/>
      <c r="M150" s="90"/>
    </row>
    <row r="151" spans="1:13" ht="14.5" thickBot="1" x14ac:dyDescent="0.35">
      <c r="A151" s="330" t="s">
        <v>292</v>
      </c>
      <c r="B151" s="49"/>
      <c r="C151" s="49"/>
      <c r="D151" s="617">
        <v>3614</v>
      </c>
      <c r="E151" s="90"/>
      <c r="F151" s="90"/>
      <c r="G151" s="90"/>
      <c r="H151" s="90"/>
      <c r="I151" s="90"/>
      <c r="J151" s="90"/>
      <c r="K151" s="90"/>
      <c r="L151" s="90"/>
      <c r="M151" s="90"/>
    </row>
    <row r="152" spans="1:13" ht="14.5" thickBot="1" x14ac:dyDescent="0.35">
      <c r="A152" s="330" t="s">
        <v>293</v>
      </c>
      <c r="B152" s="49"/>
      <c r="C152" s="49"/>
      <c r="D152" s="617">
        <v>1779</v>
      </c>
      <c r="E152" s="90"/>
      <c r="F152" s="90"/>
      <c r="G152" s="90"/>
      <c r="H152" s="90"/>
      <c r="I152" s="90"/>
      <c r="J152" s="90"/>
      <c r="K152" s="90"/>
      <c r="L152" s="90"/>
      <c r="M152" s="90"/>
    </row>
    <row r="153" spans="1:13" ht="14.5" thickBot="1" x14ac:dyDescent="0.35">
      <c r="A153" s="330" t="s">
        <v>294</v>
      </c>
      <c r="B153" s="49"/>
      <c r="C153" s="49"/>
      <c r="D153" s="638">
        <v>2</v>
      </c>
      <c r="E153" s="90"/>
      <c r="F153" s="90"/>
      <c r="G153" s="90"/>
      <c r="H153" s="90"/>
      <c r="I153" s="90"/>
      <c r="J153" s="90"/>
      <c r="K153" s="90"/>
      <c r="L153" s="90"/>
      <c r="M153" s="90"/>
    </row>
    <row r="154" spans="1:13" ht="14.5" thickBot="1" x14ac:dyDescent="0.35">
      <c r="A154" s="330" t="s">
        <v>1003</v>
      </c>
      <c r="B154" s="49"/>
      <c r="C154" s="49"/>
      <c r="D154" s="617">
        <v>1188</v>
      </c>
      <c r="E154" s="90"/>
      <c r="F154" s="90"/>
      <c r="G154" s="90"/>
      <c r="H154" s="90"/>
      <c r="I154" s="90"/>
      <c r="J154" s="90"/>
      <c r="K154" s="90"/>
      <c r="L154" s="90"/>
      <c r="M154" s="90"/>
    </row>
    <row r="155" spans="1:13" ht="14.5" thickBot="1" x14ac:dyDescent="0.35">
      <c r="A155" s="330" t="s">
        <v>1004</v>
      </c>
      <c r="B155" s="49"/>
      <c r="C155" s="49"/>
      <c r="D155" s="617">
        <v>5010</v>
      </c>
      <c r="E155" s="90"/>
      <c r="F155" s="90"/>
      <c r="G155" s="90"/>
      <c r="H155" s="90"/>
      <c r="I155" s="90"/>
      <c r="J155" s="90"/>
      <c r="K155" s="90"/>
      <c r="L155" s="90"/>
      <c r="M155" s="90"/>
    </row>
    <row r="156" spans="1:13" ht="28.5" thickBot="1" x14ac:dyDescent="0.35">
      <c r="A156" s="330" t="s">
        <v>295</v>
      </c>
      <c r="B156" s="49"/>
      <c r="C156" s="49"/>
      <c r="D156" s="638">
        <v>467</v>
      </c>
      <c r="E156" s="90"/>
      <c r="F156" s="90"/>
      <c r="G156" s="90"/>
      <c r="H156" s="90"/>
      <c r="I156" s="90"/>
      <c r="J156" s="90"/>
      <c r="K156" s="90"/>
      <c r="L156" s="90"/>
      <c r="M156" s="90"/>
    </row>
    <row r="157" spans="1:13" ht="14.5" thickBot="1" x14ac:dyDescent="0.35">
      <c r="A157" s="330" t="s">
        <v>296</v>
      </c>
      <c r="B157" s="49"/>
      <c r="C157" s="49"/>
      <c r="D157" s="638">
        <v>553</v>
      </c>
      <c r="E157" s="90"/>
      <c r="F157" s="90"/>
      <c r="G157" s="90"/>
      <c r="H157" s="90"/>
      <c r="I157" s="90"/>
      <c r="J157" s="90"/>
      <c r="K157" s="90"/>
      <c r="L157" s="90"/>
      <c r="M157" s="90"/>
    </row>
    <row r="158" spans="1:13" ht="14.5" thickBot="1" x14ac:dyDescent="0.35">
      <c r="A158" s="330" t="s">
        <v>297</v>
      </c>
      <c r="B158" s="49"/>
      <c r="C158" s="49"/>
      <c r="D158" s="617">
        <v>139773</v>
      </c>
      <c r="E158" s="90"/>
      <c r="F158" s="90"/>
      <c r="G158" s="90"/>
      <c r="H158" s="90"/>
      <c r="I158" s="90"/>
      <c r="J158" s="90"/>
      <c r="K158" s="90"/>
      <c r="L158" s="90"/>
      <c r="M158" s="90"/>
    </row>
    <row r="159" spans="1:13" ht="42.5" thickBot="1" x14ac:dyDescent="0.35">
      <c r="A159" s="330" t="s">
        <v>1005</v>
      </c>
      <c r="B159" s="49"/>
      <c r="C159" s="49"/>
      <c r="D159" s="617">
        <v>44166</v>
      </c>
      <c r="E159" s="90"/>
      <c r="F159" s="90"/>
      <c r="G159" s="90"/>
      <c r="H159" s="90"/>
      <c r="I159" s="90"/>
      <c r="J159" s="90"/>
      <c r="K159" s="90"/>
      <c r="L159" s="90"/>
      <c r="M159" s="90"/>
    </row>
    <row r="160" spans="1:13" ht="14.5" thickBot="1" x14ac:dyDescent="0.35">
      <c r="A160" s="330" t="s">
        <v>298</v>
      </c>
      <c r="B160" s="49"/>
      <c r="C160" s="49"/>
      <c r="D160" s="638">
        <v>19</v>
      </c>
      <c r="E160" s="90"/>
      <c r="F160" s="90"/>
      <c r="G160" s="90"/>
      <c r="H160" s="90"/>
      <c r="I160" s="90"/>
      <c r="J160" s="90"/>
      <c r="K160" s="90"/>
      <c r="L160" s="90"/>
      <c r="M160" s="90"/>
    </row>
    <row r="161" spans="1:13" ht="14.5" thickBot="1" x14ac:dyDescent="0.35">
      <c r="A161" s="330" t="s">
        <v>299</v>
      </c>
      <c r="B161" s="49"/>
      <c r="C161" s="49"/>
      <c r="D161" s="638">
        <v>419</v>
      </c>
      <c r="E161" s="90"/>
      <c r="F161" s="90"/>
      <c r="G161" s="90"/>
      <c r="H161" s="90"/>
      <c r="I161" s="90"/>
      <c r="J161" s="90"/>
      <c r="K161" s="90"/>
      <c r="L161" s="90"/>
      <c r="M161" s="90"/>
    </row>
    <row r="162" spans="1:13" ht="14.5" thickBot="1" x14ac:dyDescent="0.35">
      <c r="A162" s="330" t="s">
        <v>1655</v>
      </c>
      <c r="B162" s="49"/>
      <c r="C162" s="49"/>
      <c r="D162" s="617">
        <v>13</v>
      </c>
      <c r="E162" s="90"/>
      <c r="F162" s="90"/>
      <c r="G162" s="90"/>
      <c r="H162" s="90"/>
      <c r="I162" s="90"/>
      <c r="J162" s="90"/>
      <c r="K162" s="90"/>
      <c r="L162" s="90"/>
      <c r="M162" s="90"/>
    </row>
    <row r="163" spans="1:13" ht="14.5" thickBot="1" x14ac:dyDescent="0.35">
      <c r="A163" s="330" t="s">
        <v>1295</v>
      </c>
      <c r="B163" s="49"/>
      <c r="C163" s="49"/>
      <c r="D163" s="617">
        <v>12983</v>
      </c>
      <c r="E163" s="90"/>
      <c r="F163" s="90"/>
      <c r="G163" s="90"/>
      <c r="H163" s="90"/>
      <c r="I163" s="90"/>
      <c r="J163" s="90"/>
      <c r="K163" s="90"/>
      <c r="L163" s="90"/>
      <c r="M163" s="90"/>
    </row>
    <row r="164" spans="1:13" ht="15" thickBot="1" x14ac:dyDescent="0.35">
      <c r="A164" s="331" t="s">
        <v>1081</v>
      </c>
      <c r="B164" s="332"/>
      <c r="C164" s="332"/>
      <c r="D164" s="618">
        <f>SUM(D150:D163)</f>
        <v>210003</v>
      </c>
      <c r="E164" s="90"/>
      <c r="F164" s="90"/>
      <c r="G164" s="90"/>
      <c r="H164" s="90"/>
      <c r="I164" s="90"/>
      <c r="J164" s="90"/>
      <c r="K164" s="90"/>
      <c r="L164" s="90"/>
      <c r="M164" s="90"/>
    </row>
    <row r="165" spans="1:13" ht="15" thickBot="1" x14ac:dyDescent="0.35">
      <c r="A165" s="333" t="s">
        <v>300</v>
      </c>
      <c r="B165" s="332"/>
      <c r="C165" s="332"/>
      <c r="D165" s="618">
        <f>D148+D164</f>
        <v>12970205</v>
      </c>
      <c r="E165" s="90"/>
      <c r="F165" s="90"/>
      <c r="G165" s="90"/>
      <c r="H165" s="90"/>
      <c r="I165" s="90"/>
      <c r="J165" s="90"/>
      <c r="K165" s="90"/>
      <c r="L165" s="90"/>
      <c r="M165" s="90"/>
    </row>
    <row r="166" spans="1:13" x14ac:dyDescent="0.3">
      <c r="A166" s="122" t="s">
        <v>7</v>
      </c>
      <c r="B166" s="90"/>
      <c r="C166" s="90"/>
      <c r="D166" s="90"/>
      <c r="E166" s="90"/>
      <c r="F166" s="90"/>
      <c r="G166" s="90"/>
      <c r="H166" s="90"/>
      <c r="I166" s="90"/>
      <c r="J166" s="90"/>
      <c r="K166" s="90"/>
      <c r="L166" s="90"/>
      <c r="M166" s="90"/>
    </row>
    <row r="167" spans="1:13" x14ac:dyDescent="0.3">
      <c r="A167" s="122"/>
      <c r="B167" s="90"/>
      <c r="C167" s="90"/>
      <c r="D167" s="90"/>
      <c r="E167" s="90"/>
      <c r="F167" s="90"/>
      <c r="G167" s="90"/>
      <c r="H167" s="90"/>
      <c r="I167" s="90"/>
      <c r="J167" s="90"/>
      <c r="K167" s="90"/>
      <c r="L167" s="90"/>
      <c r="M167" s="90"/>
    </row>
    <row r="168" spans="1:13" ht="14.5" thickBot="1" x14ac:dyDescent="0.35">
      <c r="A168" s="6" t="s">
        <v>1936</v>
      </c>
      <c r="B168" s="90"/>
      <c r="C168" s="90"/>
      <c r="D168" s="90"/>
      <c r="E168" s="90"/>
      <c r="F168" s="90"/>
      <c r="G168" s="90"/>
      <c r="H168" s="128" t="s">
        <v>839</v>
      </c>
      <c r="I168" s="90"/>
      <c r="J168" s="90"/>
      <c r="K168" s="90"/>
      <c r="L168" s="90"/>
      <c r="M168" s="90"/>
    </row>
    <row r="169" spans="1:13" ht="14.5" thickBot="1" x14ac:dyDescent="0.35">
      <c r="A169" s="152" t="s">
        <v>301</v>
      </c>
      <c r="B169" s="153" t="s">
        <v>20</v>
      </c>
      <c r="C169" s="153" t="s">
        <v>21</v>
      </c>
      <c r="D169" s="153" t="s">
        <v>22</v>
      </c>
      <c r="E169" s="153" t="s">
        <v>23</v>
      </c>
      <c r="F169" s="153" t="s">
        <v>24</v>
      </c>
      <c r="G169" s="153" t="s">
        <v>25</v>
      </c>
      <c r="H169" s="153" t="s">
        <v>1923</v>
      </c>
      <c r="I169" s="90"/>
      <c r="J169" s="90"/>
      <c r="K169" s="90"/>
      <c r="L169" s="90"/>
      <c r="M169" s="90"/>
    </row>
    <row r="170" spans="1:13" ht="14.5" thickBot="1" x14ac:dyDescent="0.35">
      <c r="A170" s="307" t="s">
        <v>302</v>
      </c>
      <c r="B170" s="645">
        <v>552.6123</v>
      </c>
      <c r="C170" s="645">
        <v>608.92629999999997</v>
      </c>
      <c r="D170" s="645">
        <v>569.46770000000004</v>
      </c>
      <c r="E170" s="645">
        <v>584.29303000000004</v>
      </c>
      <c r="F170" s="645">
        <v>566.41578000000004</v>
      </c>
      <c r="G170" s="645">
        <v>544.74062000000004</v>
      </c>
      <c r="H170" s="646">
        <v>3426.4557300000001</v>
      </c>
      <c r="I170" s="90"/>
      <c r="J170" s="90"/>
      <c r="K170" s="90"/>
      <c r="L170" s="90"/>
      <c r="M170" s="90"/>
    </row>
    <row r="171" spans="1:13" ht="14.5" thickBot="1" x14ac:dyDescent="0.35">
      <c r="A171" s="745" t="s">
        <v>1006</v>
      </c>
      <c r="B171" s="645">
        <v>8.4000000000000005E-2</v>
      </c>
      <c r="C171" s="645">
        <v>0.53959999999999997</v>
      </c>
      <c r="D171" s="645">
        <v>0.48780000000000001</v>
      </c>
      <c r="E171" s="645">
        <v>0.90969999999999995</v>
      </c>
      <c r="F171" s="645">
        <v>0.29609999999999997</v>
      </c>
      <c r="G171" s="645">
        <v>0.1358</v>
      </c>
      <c r="H171" s="646">
        <v>2.4529999999999998</v>
      </c>
      <c r="I171" s="90"/>
      <c r="J171" s="90"/>
      <c r="K171" s="90"/>
      <c r="L171" s="90"/>
      <c r="M171" s="90"/>
    </row>
    <row r="172" spans="1:13" ht="47.25" customHeight="1" thickBot="1" x14ac:dyDescent="0.35">
      <c r="A172" s="307" t="s">
        <v>303</v>
      </c>
      <c r="B172" s="645">
        <v>3347.6631600000001</v>
      </c>
      <c r="C172" s="645">
        <v>3329.84267</v>
      </c>
      <c r="D172" s="645">
        <v>3247.9021600000001</v>
      </c>
      <c r="E172" s="645">
        <v>3147.0273499999998</v>
      </c>
      <c r="F172" s="645">
        <v>3261.5773199999999</v>
      </c>
      <c r="G172" s="645">
        <v>3312.1725900000001</v>
      </c>
      <c r="H172" s="646">
        <v>19646.185249999999</v>
      </c>
      <c r="I172" s="90"/>
      <c r="J172" s="90"/>
      <c r="K172" s="90"/>
      <c r="L172" s="90"/>
      <c r="M172" s="90"/>
    </row>
    <row r="173" spans="1:13" ht="14.25" customHeight="1" thickBot="1" x14ac:dyDescent="0.35">
      <c r="A173" s="307" t="s">
        <v>304</v>
      </c>
      <c r="B173" s="645">
        <v>12.547800000000001</v>
      </c>
      <c r="C173" s="645">
        <v>4.9245999999999999</v>
      </c>
      <c r="D173" s="645">
        <v>30.520900000000001</v>
      </c>
      <c r="E173" s="645">
        <v>16.597100000000001</v>
      </c>
      <c r="F173" s="645">
        <v>10.9756</v>
      </c>
      <c r="G173" s="645">
        <v>23.8247</v>
      </c>
      <c r="H173" s="646">
        <v>99.390699999999995</v>
      </c>
      <c r="I173" s="90"/>
      <c r="J173" s="90"/>
      <c r="K173" s="90"/>
      <c r="L173" s="90"/>
      <c r="M173" s="90"/>
    </row>
    <row r="174" spans="1:13" ht="14.5" thickBot="1" x14ac:dyDescent="0.35">
      <c r="A174" s="307" t="s">
        <v>305</v>
      </c>
      <c r="B174" s="645">
        <v>31.7761</v>
      </c>
      <c r="C174" s="645">
        <v>31.3353</v>
      </c>
      <c r="D174" s="645">
        <v>31.163599999999999</v>
      </c>
      <c r="E174" s="645">
        <v>31.507000000000001</v>
      </c>
      <c r="F174" s="645">
        <v>31.3353</v>
      </c>
      <c r="G174" s="645">
        <v>31.3353</v>
      </c>
      <c r="H174" s="646">
        <v>188.45259999999999</v>
      </c>
      <c r="I174" s="651"/>
      <c r="J174" s="90"/>
      <c r="K174" s="90"/>
      <c r="L174" s="90"/>
      <c r="M174" s="90"/>
    </row>
    <row r="175" spans="1:13" ht="14.5" thickBot="1" x14ac:dyDescent="0.35">
      <c r="A175" s="307" t="s">
        <v>306</v>
      </c>
      <c r="B175" s="645">
        <v>0.78600000000000003</v>
      </c>
      <c r="C175" s="645">
        <v>109.74630000000001</v>
      </c>
      <c r="D175" s="645">
        <v>86.5989</v>
      </c>
      <c r="E175" s="645">
        <v>28.654499999999999</v>
      </c>
      <c r="F175" s="645">
        <v>27.873000000000001</v>
      </c>
      <c r="G175" s="645">
        <v>85.410399999999996</v>
      </c>
      <c r="H175" s="646">
        <v>339.06909999999999</v>
      </c>
      <c r="I175" s="90"/>
      <c r="J175" s="90"/>
      <c r="K175" s="90"/>
      <c r="L175" s="90"/>
      <c r="M175" s="90"/>
    </row>
    <row r="176" spans="1:13" ht="14.5" thickBot="1" x14ac:dyDescent="0.35">
      <c r="A176" s="307" t="s">
        <v>307</v>
      </c>
      <c r="B176" s="645">
        <v>0</v>
      </c>
      <c r="C176" s="645">
        <v>0</v>
      </c>
      <c r="D176" s="645">
        <v>0</v>
      </c>
      <c r="E176" s="645">
        <v>0</v>
      </c>
      <c r="F176" s="645">
        <v>0</v>
      </c>
      <c r="G176" s="645">
        <v>0</v>
      </c>
      <c r="H176" s="646">
        <v>0</v>
      </c>
      <c r="I176" s="90"/>
      <c r="J176" s="90"/>
      <c r="K176" s="90"/>
      <c r="L176" s="90"/>
      <c r="M176" s="90"/>
    </row>
    <row r="177" spans="1:13" ht="14.5" thickBot="1" x14ac:dyDescent="0.35">
      <c r="A177" s="307" t="s">
        <v>308</v>
      </c>
      <c r="B177" s="645">
        <v>0</v>
      </c>
      <c r="C177" s="645">
        <v>0</v>
      </c>
      <c r="D177" s="645">
        <v>0</v>
      </c>
      <c r="E177" s="645">
        <v>0</v>
      </c>
      <c r="F177" s="645">
        <v>0</v>
      </c>
      <c r="G177" s="645">
        <v>0</v>
      </c>
      <c r="H177" s="646">
        <v>0</v>
      </c>
      <c r="I177" s="90"/>
      <c r="J177" s="90"/>
      <c r="K177" s="90"/>
      <c r="L177" s="90"/>
      <c r="M177" s="90"/>
    </row>
    <row r="178" spans="1:13" ht="14.5" thickBot="1" x14ac:dyDescent="0.35">
      <c r="A178" s="307" t="s">
        <v>309</v>
      </c>
      <c r="B178" s="645">
        <v>1324.1344999999999</v>
      </c>
      <c r="C178" s="645">
        <v>1078.5399</v>
      </c>
      <c r="D178" s="645">
        <v>1434.0532000000001</v>
      </c>
      <c r="E178" s="645">
        <v>1432.59413</v>
      </c>
      <c r="F178" s="645">
        <v>1506.2524699999999</v>
      </c>
      <c r="G178" s="645">
        <v>1294.52405</v>
      </c>
      <c r="H178" s="646">
        <v>8070.09825</v>
      </c>
      <c r="I178" s="90"/>
      <c r="J178" s="90"/>
      <c r="K178" s="90"/>
      <c r="L178" s="90"/>
      <c r="M178" s="90"/>
    </row>
    <row r="179" spans="1:13" ht="14.5" thickBot="1" x14ac:dyDescent="0.35">
      <c r="A179" s="307" t="s">
        <v>310</v>
      </c>
      <c r="B179" s="645">
        <v>33.686</v>
      </c>
      <c r="C179" s="645">
        <v>22.726600000000001</v>
      </c>
      <c r="D179" s="645">
        <v>18.690850000000001</v>
      </c>
      <c r="E179" s="645">
        <v>13.7301</v>
      </c>
      <c r="F179" s="645">
        <v>13.25272</v>
      </c>
      <c r="G179" s="645">
        <v>24.215</v>
      </c>
      <c r="H179" s="646">
        <v>126.30127</v>
      </c>
      <c r="I179" s="90"/>
      <c r="J179" s="90"/>
      <c r="K179" s="90"/>
      <c r="L179" s="90"/>
      <c r="M179" s="90"/>
    </row>
    <row r="180" spans="1:13" ht="14.5" thickBot="1" x14ac:dyDescent="0.35">
      <c r="A180" s="307" t="s">
        <v>311</v>
      </c>
      <c r="B180" s="645">
        <v>3.7595999999999998</v>
      </c>
      <c r="C180" s="645">
        <v>2.2349000000000001</v>
      </c>
      <c r="D180" s="645">
        <v>4.7759</v>
      </c>
      <c r="E180" s="645">
        <v>8.7257999999999996</v>
      </c>
      <c r="F180" s="645">
        <v>1.5698000000000001</v>
      </c>
      <c r="G180" s="645">
        <v>5.4001999999999999</v>
      </c>
      <c r="H180" s="646">
        <v>26.466200000000001</v>
      </c>
      <c r="I180" s="90"/>
      <c r="J180" s="90"/>
      <c r="K180" s="90"/>
      <c r="L180" s="90"/>
      <c r="M180" s="90"/>
    </row>
    <row r="181" spans="1:13" ht="14.5" thickBot="1" x14ac:dyDescent="0.35">
      <c r="A181" s="307" t="s">
        <v>312</v>
      </c>
      <c r="B181" s="645">
        <v>40.019860000000001</v>
      </c>
      <c r="C181" s="645">
        <v>4.1200000000000001E-2</v>
      </c>
      <c r="D181" s="645">
        <v>0.27150000000000002</v>
      </c>
      <c r="E181" s="645">
        <v>4.1200000000000001E-2</v>
      </c>
      <c r="F181" s="645">
        <v>3.9899999999999998E-2</v>
      </c>
      <c r="G181" s="645">
        <v>4.1200000000000001E-2</v>
      </c>
      <c r="H181" s="646">
        <v>40.454859999999996</v>
      </c>
      <c r="I181" s="90"/>
      <c r="J181" s="90"/>
      <c r="K181" s="90"/>
      <c r="L181" s="90"/>
      <c r="M181" s="90"/>
    </row>
    <row r="182" spans="1:13" ht="14.5" thickBot="1" x14ac:dyDescent="0.35">
      <c r="A182" s="334" t="s">
        <v>12</v>
      </c>
      <c r="B182" s="648">
        <f>SUM(B170:B181)-B171</f>
        <v>5346.9853200000007</v>
      </c>
      <c r="C182" s="648">
        <f t="shared" ref="C182:H182" si="4">SUM(C170:C181)-C171</f>
        <v>5188.3177699999997</v>
      </c>
      <c r="D182" s="648">
        <f t="shared" si="4"/>
        <v>5423.4447099999998</v>
      </c>
      <c r="E182" s="648">
        <f t="shared" si="4"/>
        <v>5263.1702099999993</v>
      </c>
      <c r="F182" s="648">
        <f t="shared" si="4"/>
        <v>5419.2918900000013</v>
      </c>
      <c r="G182" s="648">
        <f t="shared" si="4"/>
        <v>5321.664060000001</v>
      </c>
      <c r="H182" s="648">
        <f t="shared" si="4"/>
        <v>31962.873959999997</v>
      </c>
      <c r="I182" s="90"/>
      <c r="J182" s="90"/>
      <c r="K182" s="90"/>
      <c r="L182" s="90"/>
      <c r="M182" s="90"/>
    </row>
    <row r="183" spans="1:13" ht="14.5" thickBot="1" x14ac:dyDescent="0.35">
      <c r="A183" s="307" t="s">
        <v>313</v>
      </c>
      <c r="B183" s="645">
        <v>-1.1540999999999999</v>
      </c>
      <c r="C183" s="645">
        <v>-14.296430000000001</v>
      </c>
      <c r="D183" s="645">
        <v>-17.806650000000001</v>
      </c>
      <c r="E183" s="645">
        <v>-38.243110000000001</v>
      </c>
      <c r="F183" s="645">
        <v>-8.9452800000000003</v>
      </c>
      <c r="G183" s="645">
        <v>-17.950700000000001</v>
      </c>
      <c r="H183" s="646">
        <v>-98.396270000000001</v>
      </c>
      <c r="I183" s="90"/>
      <c r="J183" s="90"/>
      <c r="K183" s="90"/>
      <c r="L183" s="90"/>
      <c r="M183" s="90"/>
    </row>
    <row r="184" spans="1:13" ht="14.5" thickBot="1" x14ac:dyDescent="0.35">
      <c r="A184" s="307" t="s">
        <v>314</v>
      </c>
      <c r="B184" s="645">
        <v>429.75414999999998</v>
      </c>
      <c r="C184" s="645">
        <v>467.06286</v>
      </c>
      <c r="D184" s="645">
        <v>481.45659999999998</v>
      </c>
      <c r="E184" s="645">
        <v>459.29077999999998</v>
      </c>
      <c r="F184" s="645">
        <v>449.83285000000001</v>
      </c>
      <c r="G184" s="645">
        <v>488.03609</v>
      </c>
      <c r="H184" s="646">
        <v>2775.4333299999998</v>
      </c>
      <c r="I184" s="90"/>
      <c r="J184" s="90"/>
      <c r="K184" s="90"/>
      <c r="L184" s="90"/>
      <c r="M184" s="90"/>
    </row>
    <row r="185" spans="1:13" ht="14.5" thickBot="1" x14ac:dyDescent="0.35">
      <c r="A185" s="334" t="s">
        <v>315</v>
      </c>
      <c r="B185" s="646">
        <v>5775.5853699999998</v>
      </c>
      <c r="C185" s="646">
        <v>5641.0842000000002</v>
      </c>
      <c r="D185" s="646">
        <v>5887.0946599999997</v>
      </c>
      <c r="E185" s="646">
        <v>5684.2178800000002</v>
      </c>
      <c r="F185" s="646">
        <v>5860.1794600000003</v>
      </c>
      <c r="G185" s="646">
        <v>5791.7494500000003</v>
      </c>
      <c r="H185" s="646">
        <v>34639.91102</v>
      </c>
      <c r="I185" s="90"/>
      <c r="J185" s="90"/>
      <c r="K185" s="90"/>
      <c r="L185" s="90"/>
      <c r="M185" s="90"/>
    </row>
    <row r="186" spans="1:13" ht="14.5" thickBot="1" x14ac:dyDescent="0.35">
      <c r="A186" s="154" t="s">
        <v>301</v>
      </c>
      <c r="B186" s="155" t="s">
        <v>26</v>
      </c>
      <c r="C186" s="155" t="s">
        <v>27</v>
      </c>
      <c r="D186" s="155" t="s">
        <v>28</v>
      </c>
      <c r="E186" s="155" t="s">
        <v>29</v>
      </c>
      <c r="F186" s="155" t="s">
        <v>30</v>
      </c>
      <c r="G186" s="155" t="s">
        <v>31</v>
      </c>
      <c r="H186" s="155" t="s">
        <v>1924</v>
      </c>
      <c r="I186" s="90"/>
      <c r="J186" s="90"/>
      <c r="K186" s="90"/>
      <c r="L186" s="90"/>
      <c r="M186" s="90"/>
    </row>
    <row r="187" spans="1:13" ht="14.5" thickBot="1" x14ac:dyDescent="0.35">
      <c r="A187" s="307" t="s">
        <v>302</v>
      </c>
      <c r="B187" s="645">
        <v>546.81691999999998</v>
      </c>
      <c r="C187" s="645">
        <v>595.85760000000005</v>
      </c>
      <c r="D187" s="645">
        <v>500.22210000000001</v>
      </c>
      <c r="E187" s="645">
        <v>580.37869999999998</v>
      </c>
      <c r="F187" s="645">
        <v>609.41589999999997</v>
      </c>
      <c r="G187" s="645">
        <v>568.91790000000003</v>
      </c>
      <c r="H187" s="646">
        <v>6828.0648499999998</v>
      </c>
      <c r="I187" s="90"/>
      <c r="J187" s="90"/>
      <c r="K187" s="90"/>
      <c r="L187" s="90"/>
      <c r="M187" s="90"/>
    </row>
    <row r="188" spans="1:13" ht="14.5" thickBot="1" x14ac:dyDescent="0.35">
      <c r="A188" s="745" t="s">
        <v>1006</v>
      </c>
      <c r="B188" s="645">
        <v>0</v>
      </c>
      <c r="C188" s="645">
        <v>0</v>
      </c>
      <c r="D188" s="645">
        <v>0.46450000000000002</v>
      </c>
      <c r="E188" s="645">
        <v>0.72889999999999999</v>
      </c>
      <c r="F188" s="645">
        <v>0</v>
      </c>
      <c r="G188" s="645">
        <v>0</v>
      </c>
      <c r="H188" s="646">
        <v>3.6463999999999999</v>
      </c>
      <c r="I188" s="90"/>
      <c r="J188" s="90"/>
      <c r="K188" s="90"/>
      <c r="L188" s="90"/>
      <c r="M188" s="90"/>
    </row>
    <row r="189" spans="1:13" ht="14.5" thickBot="1" x14ac:dyDescent="0.35">
      <c r="A189" s="307" t="s">
        <v>303</v>
      </c>
      <c r="B189" s="645">
        <v>3280.9061099999999</v>
      </c>
      <c r="C189" s="645">
        <v>3250.7477899999999</v>
      </c>
      <c r="D189" s="645">
        <v>3135.8399399999998</v>
      </c>
      <c r="E189" s="645">
        <v>3230.7268300000001</v>
      </c>
      <c r="F189" s="645">
        <v>3236.5617099999999</v>
      </c>
      <c r="G189" s="645">
        <v>3215.3326299999999</v>
      </c>
      <c r="H189" s="646">
        <v>38996.300260000004</v>
      </c>
      <c r="I189" s="90"/>
      <c r="J189" s="90"/>
      <c r="K189" s="90"/>
      <c r="L189" s="90"/>
      <c r="M189" s="90"/>
    </row>
    <row r="190" spans="1:13" ht="14.5" thickBot="1" x14ac:dyDescent="0.35">
      <c r="A190" s="307" t="s">
        <v>304</v>
      </c>
      <c r="B190" s="645">
        <v>8.8421000000000003</v>
      </c>
      <c r="C190" s="645">
        <v>5.6096000000000004</v>
      </c>
      <c r="D190" s="645">
        <v>10.6387</v>
      </c>
      <c r="E190" s="645">
        <v>7.8003</v>
      </c>
      <c r="F190" s="645">
        <v>0</v>
      </c>
      <c r="G190" s="645">
        <v>7.2648000000000001</v>
      </c>
      <c r="H190" s="646">
        <v>139.5462</v>
      </c>
      <c r="I190" s="90"/>
      <c r="J190" s="90"/>
      <c r="K190" s="90"/>
      <c r="L190" s="90"/>
      <c r="M190" s="90"/>
    </row>
    <row r="191" spans="1:13" ht="14.5" thickBot="1" x14ac:dyDescent="0.35">
      <c r="A191" s="307" t="s">
        <v>305</v>
      </c>
      <c r="B191" s="645">
        <v>31.3353</v>
      </c>
      <c r="C191" s="645">
        <v>31.299099999999999</v>
      </c>
      <c r="D191" s="645">
        <v>31.098099999999999</v>
      </c>
      <c r="E191" s="645">
        <v>31.061900000000001</v>
      </c>
      <c r="F191" s="645">
        <v>31.006499999999999</v>
      </c>
      <c r="G191" s="645">
        <v>31.090399999999999</v>
      </c>
      <c r="H191" s="646">
        <v>375.34390000000002</v>
      </c>
      <c r="I191" s="90"/>
      <c r="J191" s="90"/>
      <c r="K191" s="90"/>
      <c r="L191" s="90"/>
      <c r="M191" s="90"/>
    </row>
    <row r="192" spans="1:13" ht="14.5" thickBot="1" x14ac:dyDescent="0.35">
      <c r="A192" s="307" t="s">
        <v>306</v>
      </c>
      <c r="B192" s="645">
        <v>9.7517999999999994</v>
      </c>
      <c r="C192" s="645">
        <v>20.311150000000001</v>
      </c>
      <c r="D192" s="645">
        <v>19.616800000000001</v>
      </c>
      <c r="E192" s="645">
        <v>0</v>
      </c>
      <c r="F192" s="645">
        <v>29.885999999999999</v>
      </c>
      <c r="G192" s="645">
        <v>20.311150000000001</v>
      </c>
      <c r="H192" s="646">
        <v>438.94600000000003</v>
      </c>
      <c r="I192" s="90"/>
      <c r="J192" s="90"/>
      <c r="K192" s="90"/>
      <c r="L192" s="90"/>
      <c r="M192" s="90"/>
    </row>
    <row r="193" spans="1:13" ht="14.5" thickBot="1" x14ac:dyDescent="0.35">
      <c r="A193" s="307" t="s">
        <v>307</v>
      </c>
      <c r="B193" s="645">
        <v>0</v>
      </c>
      <c r="C193" s="645">
        <v>0</v>
      </c>
      <c r="D193" s="645">
        <v>0</v>
      </c>
      <c r="E193" s="645">
        <v>0</v>
      </c>
      <c r="F193" s="645">
        <v>0</v>
      </c>
      <c r="G193" s="645">
        <v>0</v>
      </c>
      <c r="H193" s="646">
        <v>0</v>
      </c>
      <c r="I193" s="90"/>
      <c r="J193" s="90"/>
      <c r="K193" s="90"/>
      <c r="L193" s="90"/>
      <c r="M193" s="90"/>
    </row>
    <row r="194" spans="1:13" ht="14.5" thickBot="1" x14ac:dyDescent="0.35">
      <c r="A194" s="307" t="s">
        <v>308</v>
      </c>
      <c r="B194" s="645">
        <v>0</v>
      </c>
      <c r="C194" s="645">
        <v>0</v>
      </c>
      <c r="D194" s="645">
        <v>0</v>
      </c>
      <c r="E194" s="645">
        <v>0</v>
      </c>
      <c r="F194" s="645">
        <v>0</v>
      </c>
      <c r="G194" s="645">
        <v>0</v>
      </c>
      <c r="H194" s="646">
        <v>0</v>
      </c>
      <c r="I194" s="90"/>
      <c r="J194" s="90"/>
      <c r="K194" s="90"/>
      <c r="L194" s="90"/>
      <c r="M194" s="90"/>
    </row>
    <row r="195" spans="1:13" ht="57" customHeight="1" thickBot="1" x14ac:dyDescent="0.35">
      <c r="A195" s="307" t="s">
        <v>309</v>
      </c>
      <c r="B195" s="645">
        <v>1241.9848500000001</v>
      </c>
      <c r="C195" s="645">
        <v>1635.7716</v>
      </c>
      <c r="D195" s="645">
        <v>1377.16293</v>
      </c>
      <c r="E195" s="645">
        <v>945.79079999999999</v>
      </c>
      <c r="F195" s="645">
        <v>1327.0009</v>
      </c>
      <c r="G195" s="645">
        <v>1153.47882</v>
      </c>
      <c r="H195" s="646">
        <v>15751.28815</v>
      </c>
      <c r="I195" s="90"/>
      <c r="J195" s="744"/>
      <c r="K195" s="90"/>
      <c r="L195" s="90"/>
      <c r="M195" s="90"/>
    </row>
    <row r="196" spans="1:13" ht="14.5" thickBot="1" x14ac:dyDescent="0.35">
      <c r="A196" s="307" t="s">
        <v>310</v>
      </c>
      <c r="B196" s="645">
        <v>20.654129999999999</v>
      </c>
      <c r="C196" s="645">
        <v>30.192299999999999</v>
      </c>
      <c r="D196" s="645">
        <v>31.543700000000001</v>
      </c>
      <c r="E196" s="645">
        <v>43.15775</v>
      </c>
      <c r="F196" s="645">
        <v>38.518300000000004</v>
      </c>
      <c r="G196" s="645">
        <v>39.709800000000001</v>
      </c>
      <c r="H196" s="646">
        <v>330.07724999999999</v>
      </c>
      <c r="I196" s="90"/>
      <c r="J196" s="90"/>
      <c r="K196" s="90"/>
      <c r="L196" s="90"/>
      <c r="M196" s="90"/>
    </row>
    <row r="197" spans="1:13" ht="14.5" thickBot="1" x14ac:dyDescent="0.35">
      <c r="A197" s="307" t="s">
        <v>311</v>
      </c>
      <c r="B197" s="645">
        <v>2.6566000000000001</v>
      </c>
      <c r="C197" s="645">
        <v>0</v>
      </c>
      <c r="D197" s="645">
        <v>1.7266999999999999</v>
      </c>
      <c r="E197" s="645">
        <v>0.97050000000000003</v>
      </c>
      <c r="F197" s="645">
        <v>0</v>
      </c>
      <c r="G197" s="645">
        <v>2.0800999999999998</v>
      </c>
      <c r="H197" s="646">
        <v>33.900100000000002</v>
      </c>
      <c r="I197" s="90"/>
      <c r="J197" s="90"/>
      <c r="K197" s="90"/>
      <c r="L197" s="90"/>
      <c r="M197" s="90"/>
    </row>
    <row r="198" spans="1:13" ht="14.5" thickBot="1" x14ac:dyDescent="0.35">
      <c r="A198" s="307" t="s">
        <v>312</v>
      </c>
      <c r="B198" s="645">
        <v>0.27039999999999997</v>
      </c>
      <c r="C198" s="645">
        <v>4.1200000000000001E-2</v>
      </c>
      <c r="D198" s="645">
        <v>4.1200000000000001E-2</v>
      </c>
      <c r="E198" s="645">
        <v>3.9899999999999998E-2</v>
      </c>
      <c r="F198" s="645">
        <v>4.1200000000000001E-2</v>
      </c>
      <c r="G198" s="645">
        <v>3.9899999999999998E-2</v>
      </c>
      <c r="H198" s="646">
        <v>40.928660000000001</v>
      </c>
      <c r="I198" s="90"/>
      <c r="J198" s="90"/>
      <c r="K198" s="90"/>
      <c r="L198" s="90"/>
      <c r="M198" s="90"/>
    </row>
    <row r="199" spans="1:13" ht="24" customHeight="1" thickBot="1" x14ac:dyDescent="0.35">
      <c r="A199" s="334" t="s">
        <v>12</v>
      </c>
      <c r="B199" s="646">
        <f>B187+B189+B190+B191+B192+B195+B196+B197+B198</f>
        <v>5143.2182100000009</v>
      </c>
      <c r="C199" s="646">
        <f t="shared" ref="C199:H199" si="5">C187+C189+C190+C191+C192+C195+C196+C197+C198</f>
        <v>5569.8303399999995</v>
      </c>
      <c r="D199" s="646">
        <f t="shared" si="5"/>
        <v>5107.8901699999997</v>
      </c>
      <c r="E199" s="646">
        <f t="shared" si="5"/>
        <v>4839.9266800000005</v>
      </c>
      <c r="F199" s="646">
        <f t="shared" si="5"/>
        <v>5272.4305099999992</v>
      </c>
      <c r="G199" s="646">
        <f t="shared" si="5"/>
        <v>5038.2254999999996</v>
      </c>
      <c r="H199" s="646">
        <f t="shared" si="5"/>
        <v>62934.395370000006</v>
      </c>
      <c r="I199" s="90"/>
      <c r="J199" s="90"/>
      <c r="K199" s="90"/>
      <c r="L199" s="90"/>
      <c r="M199" s="90"/>
    </row>
    <row r="200" spans="1:13" ht="14.5" thickBot="1" x14ac:dyDescent="0.35">
      <c r="A200" s="307" t="s">
        <v>313</v>
      </c>
      <c r="B200" s="645">
        <v>-10.687239999999999</v>
      </c>
      <c r="C200" s="645">
        <v>-15.976599999999999</v>
      </c>
      <c r="D200" s="645">
        <v>0</v>
      </c>
      <c r="E200" s="645">
        <v>-1.1995</v>
      </c>
      <c r="F200" s="645">
        <v>-4.7526999999999999</v>
      </c>
      <c r="G200" s="645">
        <v>-6.4173999999999998</v>
      </c>
      <c r="H200" s="646">
        <v>-137.42971</v>
      </c>
      <c r="I200" s="90"/>
      <c r="J200" s="90"/>
      <c r="K200" s="90"/>
      <c r="L200" s="90"/>
      <c r="M200" s="90"/>
    </row>
    <row r="201" spans="1:13" ht="14.5" thickBot="1" x14ac:dyDescent="0.35">
      <c r="A201" s="307" t="s">
        <v>314</v>
      </c>
      <c r="B201" s="645">
        <v>492.05637999999999</v>
      </c>
      <c r="C201" s="645">
        <v>499.46467000000001</v>
      </c>
      <c r="D201" s="645">
        <v>480.77280000000002</v>
      </c>
      <c r="E201" s="645">
        <v>451.31767000000002</v>
      </c>
      <c r="F201" s="645">
        <v>474.71742</v>
      </c>
      <c r="G201" s="645">
        <v>479.43284999999997</v>
      </c>
      <c r="H201" s="646">
        <v>5653.1951200000003</v>
      </c>
      <c r="I201" s="90"/>
      <c r="J201" s="90"/>
      <c r="K201" s="90"/>
      <c r="L201" s="90"/>
      <c r="M201" s="90"/>
    </row>
    <row r="202" spans="1:13" ht="14.5" thickBot="1" x14ac:dyDescent="0.35">
      <c r="A202" s="334" t="s">
        <v>315</v>
      </c>
      <c r="B202" s="646">
        <v>5624.5873499999998</v>
      </c>
      <c r="C202" s="646">
        <v>6053.3184099999999</v>
      </c>
      <c r="D202" s="646">
        <v>5588.6629700000003</v>
      </c>
      <c r="E202" s="646">
        <v>5290.0448500000002</v>
      </c>
      <c r="F202" s="646">
        <v>5742.3952300000001</v>
      </c>
      <c r="G202" s="646">
        <v>5511.2409500000003</v>
      </c>
      <c r="H202" s="646">
        <v>68450.160780000006</v>
      </c>
      <c r="I202" s="90"/>
      <c r="J202" s="90"/>
      <c r="K202" s="90"/>
      <c r="L202" s="90"/>
      <c r="M202" s="90"/>
    </row>
    <row r="203" spans="1:13" x14ac:dyDescent="0.3">
      <c r="A203" s="123" t="s">
        <v>7</v>
      </c>
      <c r="B203" s="247"/>
      <c r="C203" s="247"/>
      <c r="D203" s="247"/>
      <c r="E203" s="247"/>
      <c r="F203" s="247"/>
      <c r="G203" s="247"/>
      <c r="H203" s="247"/>
      <c r="I203" s="90"/>
      <c r="J203" s="90"/>
      <c r="K203" s="90"/>
      <c r="L203" s="90"/>
      <c r="M203" s="90"/>
    </row>
    <row r="204" spans="1:13" ht="14.5" thickBot="1" x14ac:dyDescent="0.35">
      <c r="A204" s="279"/>
      <c r="B204" s="280"/>
      <c r="C204" s="280"/>
      <c r="D204" s="280"/>
      <c r="E204" s="280"/>
      <c r="F204" s="280"/>
      <c r="G204" s="280"/>
      <c r="H204" s="746"/>
      <c r="I204" s="90"/>
      <c r="J204" s="90"/>
      <c r="K204" s="90"/>
      <c r="L204" s="90"/>
      <c r="M204" s="90"/>
    </row>
    <row r="205" spans="1:13" ht="14.5" thickBot="1" x14ac:dyDescent="0.35">
      <c r="A205" s="335" t="s">
        <v>258</v>
      </c>
      <c r="B205" s="336" t="s">
        <v>20</v>
      </c>
      <c r="C205" s="336" t="s">
        <v>21</v>
      </c>
      <c r="D205" s="336" t="s">
        <v>22</v>
      </c>
      <c r="E205" s="336" t="s">
        <v>23</v>
      </c>
      <c r="F205" s="336" t="s">
        <v>24</v>
      </c>
      <c r="G205" s="336" t="s">
        <v>25</v>
      </c>
      <c r="H205" s="336" t="s">
        <v>1923</v>
      </c>
      <c r="I205" s="90"/>
      <c r="J205" s="90"/>
      <c r="K205" s="90"/>
      <c r="L205" s="90"/>
      <c r="M205" s="90"/>
    </row>
    <row r="206" spans="1:13" ht="14.5" thickBot="1" x14ac:dyDescent="0.35">
      <c r="A206" s="307" t="s">
        <v>302</v>
      </c>
      <c r="B206" s="645">
        <v>2135</v>
      </c>
      <c r="C206" s="645">
        <v>2273</v>
      </c>
      <c r="D206" s="645">
        <v>2326</v>
      </c>
      <c r="E206" s="645">
        <v>2275</v>
      </c>
      <c r="F206" s="645">
        <v>2171</v>
      </c>
      <c r="G206" s="645">
        <v>2070</v>
      </c>
      <c r="H206" s="646">
        <v>13250</v>
      </c>
      <c r="I206" s="90"/>
      <c r="J206" s="90"/>
      <c r="K206" s="90"/>
      <c r="L206" s="90"/>
      <c r="M206" s="90"/>
    </row>
    <row r="207" spans="1:13" ht="14.5" thickBot="1" x14ac:dyDescent="0.35">
      <c r="A207" s="307" t="s">
        <v>1006</v>
      </c>
      <c r="B207" s="645">
        <v>1</v>
      </c>
      <c r="C207" s="645">
        <v>3</v>
      </c>
      <c r="D207" s="645">
        <v>2</v>
      </c>
      <c r="E207" s="645">
        <v>4</v>
      </c>
      <c r="F207" s="645">
        <v>1</v>
      </c>
      <c r="G207" s="645">
        <v>1</v>
      </c>
      <c r="H207" s="646">
        <v>12</v>
      </c>
      <c r="I207" s="90"/>
      <c r="J207" s="90"/>
      <c r="K207" s="90"/>
      <c r="L207" s="90"/>
      <c r="M207" s="90"/>
    </row>
    <row r="208" spans="1:13" ht="14.5" thickBot="1" x14ac:dyDescent="0.35">
      <c r="A208" s="307" t="s">
        <v>303</v>
      </c>
      <c r="B208" s="645">
        <v>6336</v>
      </c>
      <c r="C208" s="645">
        <v>6302</v>
      </c>
      <c r="D208" s="645">
        <v>6330</v>
      </c>
      <c r="E208" s="645">
        <v>6299</v>
      </c>
      <c r="F208" s="645">
        <v>6324</v>
      </c>
      <c r="G208" s="645">
        <v>6328</v>
      </c>
      <c r="H208" s="646">
        <v>37919</v>
      </c>
      <c r="I208" s="90"/>
      <c r="J208" s="90"/>
      <c r="K208" s="90"/>
      <c r="L208" s="90"/>
      <c r="M208" s="90"/>
    </row>
    <row r="209" spans="1:13" ht="14.5" thickBot="1" x14ac:dyDescent="0.35">
      <c r="A209" s="307" t="s">
        <v>304</v>
      </c>
      <c r="B209" s="645">
        <v>2</v>
      </c>
      <c r="C209" s="645">
        <v>1</v>
      </c>
      <c r="D209" s="645">
        <v>7</v>
      </c>
      <c r="E209" s="645">
        <v>3</v>
      </c>
      <c r="F209" s="645">
        <v>4</v>
      </c>
      <c r="G209" s="645">
        <v>3</v>
      </c>
      <c r="H209" s="646">
        <v>20</v>
      </c>
      <c r="I209" s="90"/>
      <c r="J209" s="90"/>
      <c r="K209" s="90"/>
      <c r="L209" s="90"/>
      <c r="M209" s="90"/>
    </row>
    <row r="210" spans="1:13" ht="14.5" thickBot="1" x14ac:dyDescent="0.35">
      <c r="A210" s="307" t="s">
        <v>305</v>
      </c>
      <c r="B210" s="645">
        <v>129</v>
      </c>
      <c r="C210" s="645">
        <v>127</v>
      </c>
      <c r="D210" s="645">
        <v>126</v>
      </c>
      <c r="E210" s="645">
        <v>128</v>
      </c>
      <c r="F210" s="645">
        <v>127</v>
      </c>
      <c r="G210" s="645">
        <v>127</v>
      </c>
      <c r="H210" s="646">
        <v>764</v>
      </c>
      <c r="I210" s="90"/>
      <c r="J210" s="90"/>
      <c r="K210" s="90"/>
      <c r="L210" s="90"/>
      <c r="M210" s="90"/>
    </row>
    <row r="211" spans="1:13" ht="14.5" thickBot="1" x14ac:dyDescent="0.35">
      <c r="A211" s="307" t="s">
        <v>306</v>
      </c>
      <c r="B211" s="645">
        <v>1</v>
      </c>
      <c r="C211" s="645">
        <v>4</v>
      </c>
      <c r="D211" s="645">
        <v>2</v>
      </c>
      <c r="E211" s="645">
        <v>2</v>
      </c>
      <c r="F211" s="645">
        <v>1</v>
      </c>
      <c r="G211" s="645">
        <v>2</v>
      </c>
      <c r="H211" s="646">
        <v>12</v>
      </c>
      <c r="I211" s="90"/>
      <c r="J211" s="90"/>
      <c r="K211" s="90"/>
      <c r="L211" s="90"/>
      <c r="M211" s="90"/>
    </row>
    <row r="212" spans="1:13" ht="14.5" thickBot="1" x14ac:dyDescent="0.35">
      <c r="A212" s="307" t="s">
        <v>307</v>
      </c>
      <c r="B212" s="645">
        <v>0</v>
      </c>
      <c r="C212" s="645">
        <v>0</v>
      </c>
      <c r="D212" s="645">
        <v>0</v>
      </c>
      <c r="E212" s="645">
        <v>0</v>
      </c>
      <c r="F212" s="645">
        <v>0</v>
      </c>
      <c r="G212" s="645">
        <v>0</v>
      </c>
      <c r="H212" s="646">
        <v>0</v>
      </c>
      <c r="I212" s="90"/>
      <c r="J212" s="90"/>
      <c r="K212" s="90"/>
      <c r="L212" s="90"/>
      <c r="M212" s="90"/>
    </row>
    <row r="213" spans="1:13" ht="14.5" thickBot="1" x14ac:dyDescent="0.35">
      <c r="A213" s="307" t="s">
        <v>308</v>
      </c>
      <c r="B213" s="645">
        <v>0</v>
      </c>
      <c r="C213" s="645">
        <v>0</v>
      </c>
      <c r="D213" s="645">
        <v>0</v>
      </c>
      <c r="E213" s="645">
        <v>0</v>
      </c>
      <c r="F213" s="645">
        <v>0</v>
      </c>
      <c r="G213" s="645">
        <v>0</v>
      </c>
      <c r="H213" s="646">
        <v>0</v>
      </c>
      <c r="I213" s="90"/>
      <c r="J213" s="90"/>
      <c r="K213" s="90"/>
      <c r="L213" s="90"/>
      <c r="M213" s="90"/>
    </row>
    <row r="214" spans="1:13" ht="14.5" thickBot="1" x14ac:dyDescent="0.35">
      <c r="A214" s="307" t="s">
        <v>309</v>
      </c>
      <c r="B214" s="645">
        <v>715</v>
      </c>
      <c r="C214" s="645">
        <v>467</v>
      </c>
      <c r="D214" s="645">
        <v>523</v>
      </c>
      <c r="E214" s="645">
        <v>715</v>
      </c>
      <c r="F214" s="645">
        <v>662</v>
      </c>
      <c r="G214" s="645">
        <v>597</v>
      </c>
      <c r="H214" s="646">
        <v>3679</v>
      </c>
      <c r="I214" s="90"/>
      <c r="J214" s="90"/>
      <c r="K214" s="90"/>
      <c r="L214" s="90"/>
      <c r="M214" s="90"/>
    </row>
    <row r="215" spans="1:13" ht="14.5" thickBot="1" x14ac:dyDescent="0.35">
      <c r="A215" s="307" t="s">
        <v>310</v>
      </c>
      <c r="B215" s="645">
        <v>87</v>
      </c>
      <c r="C215" s="645">
        <v>51</v>
      </c>
      <c r="D215" s="645">
        <v>74</v>
      </c>
      <c r="E215" s="645">
        <v>54</v>
      </c>
      <c r="F215" s="645">
        <v>46</v>
      </c>
      <c r="G215" s="645">
        <v>54</v>
      </c>
      <c r="H215" s="646">
        <v>366</v>
      </c>
      <c r="I215" s="90"/>
      <c r="J215" s="90"/>
      <c r="K215" s="90"/>
      <c r="L215" s="90"/>
      <c r="M215" s="90"/>
    </row>
    <row r="216" spans="1:13" ht="14.5" thickBot="1" x14ac:dyDescent="0.35">
      <c r="A216" s="307" t="s">
        <v>311</v>
      </c>
      <c r="B216" s="645">
        <v>1</v>
      </c>
      <c r="C216" s="645">
        <v>1</v>
      </c>
      <c r="D216" s="645">
        <v>4</v>
      </c>
      <c r="E216" s="645">
        <v>4</v>
      </c>
      <c r="F216" s="645">
        <v>1</v>
      </c>
      <c r="G216" s="645">
        <v>2</v>
      </c>
      <c r="H216" s="646">
        <v>13</v>
      </c>
      <c r="I216" s="90"/>
      <c r="J216" s="90"/>
      <c r="K216" s="90"/>
      <c r="L216" s="90"/>
      <c r="M216" s="90"/>
    </row>
    <row r="217" spans="1:13" ht="14.5" thickBot="1" x14ac:dyDescent="0.35">
      <c r="A217" s="307" t="s">
        <v>312</v>
      </c>
      <c r="B217" s="645">
        <v>2</v>
      </c>
      <c r="C217" s="645">
        <v>1</v>
      </c>
      <c r="D217" s="645">
        <v>2</v>
      </c>
      <c r="E217" s="645">
        <v>1</v>
      </c>
      <c r="F217" s="645">
        <v>1</v>
      </c>
      <c r="G217" s="645">
        <v>1</v>
      </c>
      <c r="H217" s="646">
        <v>8</v>
      </c>
      <c r="I217" s="90"/>
      <c r="J217" s="90"/>
      <c r="K217" s="90"/>
      <c r="L217" s="90"/>
      <c r="M217" s="90"/>
    </row>
    <row r="218" spans="1:13" ht="14.5" thickBot="1" x14ac:dyDescent="0.35">
      <c r="A218" s="334" t="s">
        <v>12</v>
      </c>
      <c r="B218" s="646">
        <f>SUM(B206:B217)-B207</f>
        <v>9408</v>
      </c>
      <c r="C218" s="646">
        <f t="shared" ref="C218:G218" si="6">SUM(C206:C217)-C207</f>
        <v>9227</v>
      </c>
      <c r="D218" s="646">
        <f t="shared" si="6"/>
        <v>9394</v>
      </c>
      <c r="E218" s="646">
        <f t="shared" si="6"/>
        <v>9481</v>
      </c>
      <c r="F218" s="646">
        <f t="shared" si="6"/>
        <v>9337</v>
      </c>
      <c r="G218" s="646">
        <f t="shared" si="6"/>
        <v>9184</v>
      </c>
      <c r="H218" s="646">
        <v>56031</v>
      </c>
      <c r="I218" s="90"/>
      <c r="J218" s="90"/>
      <c r="K218" s="90"/>
      <c r="L218" s="90"/>
      <c r="M218" s="90"/>
    </row>
    <row r="219" spans="1:13" ht="14.5" thickBot="1" x14ac:dyDescent="0.35">
      <c r="A219" s="335" t="s">
        <v>258</v>
      </c>
      <c r="B219" s="337" t="s">
        <v>26</v>
      </c>
      <c r="C219" s="337" t="s">
        <v>27</v>
      </c>
      <c r="D219" s="337" t="s">
        <v>28</v>
      </c>
      <c r="E219" s="337" t="s">
        <v>29</v>
      </c>
      <c r="F219" s="337" t="s">
        <v>30</v>
      </c>
      <c r="G219" s="337" t="s">
        <v>31</v>
      </c>
      <c r="H219" s="337" t="s">
        <v>1924</v>
      </c>
      <c r="I219" s="90"/>
      <c r="J219" s="90"/>
      <c r="K219" s="90"/>
      <c r="L219" s="90"/>
      <c r="M219" s="90"/>
    </row>
    <row r="220" spans="1:13" ht="14.5" thickBot="1" x14ac:dyDescent="0.35">
      <c r="A220" s="307" t="s">
        <v>302</v>
      </c>
      <c r="B220" s="645">
        <v>2188</v>
      </c>
      <c r="C220" s="645">
        <v>2210</v>
      </c>
      <c r="D220" s="645">
        <v>1900</v>
      </c>
      <c r="E220" s="645">
        <v>2192</v>
      </c>
      <c r="F220" s="645">
        <v>2265</v>
      </c>
      <c r="G220" s="645">
        <v>2167</v>
      </c>
      <c r="H220" s="646">
        <v>26172</v>
      </c>
      <c r="I220" s="90"/>
      <c r="J220" s="744"/>
      <c r="K220" s="90"/>
      <c r="L220" s="90"/>
      <c r="M220" s="90"/>
    </row>
    <row r="221" spans="1:13" ht="14.5" thickBot="1" x14ac:dyDescent="0.35">
      <c r="A221" s="307" t="s">
        <v>1006</v>
      </c>
      <c r="B221" s="645">
        <v>0</v>
      </c>
      <c r="C221" s="645">
        <v>0</v>
      </c>
      <c r="D221" s="645">
        <v>1</v>
      </c>
      <c r="E221" s="645">
        <v>3</v>
      </c>
      <c r="F221" s="645">
        <v>0</v>
      </c>
      <c r="G221" s="645">
        <v>0</v>
      </c>
      <c r="H221" s="646">
        <v>16</v>
      </c>
      <c r="I221" s="90"/>
      <c r="J221" s="747"/>
      <c r="K221" s="90"/>
      <c r="L221" s="90"/>
      <c r="M221" s="90"/>
    </row>
    <row r="222" spans="1:13" ht="14.5" thickBot="1" x14ac:dyDescent="0.35">
      <c r="A222" s="307" t="s">
        <v>303</v>
      </c>
      <c r="B222" s="645">
        <v>6340</v>
      </c>
      <c r="C222" s="645">
        <v>6312</v>
      </c>
      <c r="D222" s="645">
        <v>6309</v>
      </c>
      <c r="E222" s="645">
        <v>6309</v>
      </c>
      <c r="F222" s="645">
        <v>6285</v>
      </c>
      <c r="G222" s="645">
        <v>6267</v>
      </c>
      <c r="H222" s="646">
        <v>75741</v>
      </c>
      <c r="I222" s="90"/>
      <c r="J222" s="90"/>
      <c r="K222" s="90"/>
      <c r="L222" s="90"/>
      <c r="M222" s="90"/>
    </row>
    <row r="223" spans="1:13" ht="14.5" thickBot="1" x14ac:dyDescent="0.35">
      <c r="A223" s="307" t="s">
        <v>304</v>
      </c>
      <c r="B223" s="645">
        <v>3</v>
      </c>
      <c r="C223" s="645">
        <v>2</v>
      </c>
      <c r="D223" s="645">
        <v>2</v>
      </c>
      <c r="E223" s="645">
        <v>2</v>
      </c>
      <c r="F223" s="645">
        <v>0</v>
      </c>
      <c r="G223" s="645">
        <v>1</v>
      </c>
      <c r="H223" s="646">
        <v>30</v>
      </c>
      <c r="I223" s="90"/>
      <c r="J223" s="90"/>
      <c r="K223" s="90"/>
      <c r="L223" s="90"/>
      <c r="M223" s="90"/>
    </row>
    <row r="224" spans="1:13" ht="14.5" thickBot="1" x14ac:dyDescent="0.35">
      <c r="A224" s="307" t="s">
        <v>305</v>
      </c>
      <c r="B224" s="645">
        <v>127</v>
      </c>
      <c r="C224" s="645">
        <v>126</v>
      </c>
      <c r="D224" s="645">
        <v>127</v>
      </c>
      <c r="E224" s="645">
        <v>126</v>
      </c>
      <c r="F224" s="645">
        <v>125</v>
      </c>
      <c r="G224" s="645">
        <v>126</v>
      </c>
      <c r="H224" s="646">
        <v>1521</v>
      </c>
      <c r="I224" s="90"/>
      <c r="J224" s="90"/>
      <c r="K224" s="90"/>
      <c r="L224" s="90"/>
      <c r="M224" s="90"/>
    </row>
    <row r="225" spans="1:13" ht="14.5" thickBot="1" x14ac:dyDescent="0.35">
      <c r="A225" s="307" t="s">
        <v>306</v>
      </c>
      <c r="B225" s="645">
        <v>1</v>
      </c>
      <c r="C225" s="645">
        <v>2</v>
      </c>
      <c r="D225" s="645">
        <v>1</v>
      </c>
      <c r="E225" s="645">
        <v>0</v>
      </c>
      <c r="F225" s="645">
        <v>1</v>
      </c>
      <c r="G225" s="645">
        <v>2</v>
      </c>
      <c r="H225" s="646">
        <v>19</v>
      </c>
      <c r="I225" s="90"/>
      <c r="J225" s="90"/>
      <c r="K225" s="90"/>
      <c r="L225" s="90"/>
      <c r="M225" s="90"/>
    </row>
    <row r="226" spans="1:13" ht="14.5" thickBot="1" x14ac:dyDescent="0.35">
      <c r="A226" s="307" t="s">
        <v>307</v>
      </c>
      <c r="B226" s="645">
        <v>0</v>
      </c>
      <c r="C226" s="645">
        <v>0</v>
      </c>
      <c r="D226" s="645">
        <v>0</v>
      </c>
      <c r="E226" s="645">
        <v>0</v>
      </c>
      <c r="F226" s="645">
        <v>0</v>
      </c>
      <c r="G226" s="645">
        <v>0</v>
      </c>
      <c r="H226" s="646">
        <v>0</v>
      </c>
      <c r="I226" s="90"/>
      <c r="J226" s="90"/>
      <c r="K226" s="90"/>
      <c r="L226" s="90"/>
      <c r="M226" s="90"/>
    </row>
    <row r="227" spans="1:13" ht="14.5" thickBot="1" x14ac:dyDescent="0.35">
      <c r="A227" s="307" t="s">
        <v>308</v>
      </c>
      <c r="B227" s="645">
        <v>0</v>
      </c>
      <c r="C227" s="645">
        <v>0</v>
      </c>
      <c r="D227" s="645">
        <v>0</v>
      </c>
      <c r="E227" s="645">
        <v>0</v>
      </c>
      <c r="F227" s="645">
        <v>0</v>
      </c>
      <c r="G227" s="645">
        <v>0</v>
      </c>
      <c r="H227" s="646">
        <v>0</v>
      </c>
      <c r="I227" s="90"/>
      <c r="J227" s="90"/>
      <c r="K227" s="90"/>
      <c r="L227" s="90"/>
      <c r="M227" s="90"/>
    </row>
    <row r="228" spans="1:13" ht="14.5" thickBot="1" x14ac:dyDescent="0.35">
      <c r="A228" s="307" t="s">
        <v>309</v>
      </c>
      <c r="B228" s="645">
        <v>639</v>
      </c>
      <c r="C228" s="645">
        <v>654</v>
      </c>
      <c r="D228" s="645">
        <v>663</v>
      </c>
      <c r="E228" s="645">
        <v>517</v>
      </c>
      <c r="F228" s="645">
        <v>681</v>
      </c>
      <c r="G228" s="645">
        <v>589</v>
      </c>
      <c r="H228" s="646">
        <v>7422</v>
      </c>
      <c r="I228" s="90"/>
      <c r="J228" s="748"/>
      <c r="K228" s="90"/>
      <c r="L228" s="90"/>
      <c r="M228" s="90"/>
    </row>
    <row r="229" spans="1:13" ht="14.5" thickBot="1" x14ac:dyDescent="0.35">
      <c r="A229" s="307" t="s">
        <v>310</v>
      </c>
      <c r="B229" s="645">
        <v>52</v>
      </c>
      <c r="C229" s="645">
        <v>65</v>
      </c>
      <c r="D229" s="645">
        <v>55</v>
      </c>
      <c r="E229" s="645">
        <v>74</v>
      </c>
      <c r="F229" s="645">
        <v>66</v>
      </c>
      <c r="G229" s="645">
        <v>74</v>
      </c>
      <c r="H229" s="646">
        <v>752</v>
      </c>
      <c r="I229" s="90"/>
      <c r="J229" s="90"/>
      <c r="K229" s="90"/>
      <c r="L229" s="90"/>
      <c r="M229" s="90"/>
    </row>
    <row r="230" spans="1:13" ht="14.5" thickBot="1" x14ac:dyDescent="0.35">
      <c r="A230" s="307" t="s">
        <v>311</v>
      </c>
      <c r="B230" s="645">
        <v>1</v>
      </c>
      <c r="C230" s="645">
        <v>0</v>
      </c>
      <c r="D230" s="645">
        <v>1</v>
      </c>
      <c r="E230" s="645">
        <v>1</v>
      </c>
      <c r="F230" s="645">
        <v>0</v>
      </c>
      <c r="G230" s="645">
        <v>1</v>
      </c>
      <c r="H230" s="646">
        <v>17</v>
      </c>
      <c r="I230" s="90"/>
      <c r="J230" s="90"/>
      <c r="K230" s="90"/>
      <c r="L230" s="90"/>
      <c r="M230" s="90"/>
    </row>
    <row r="231" spans="1:13" ht="14.5" thickBot="1" x14ac:dyDescent="0.35">
      <c r="A231" s="307" t="s">
        <v>312</v>
      </c>
      <c r="B231" s="645">
        <v>2</v>
      </c>
      <c r="C231" s="645">
        <v>1</v>
      </c>
      <c r="D231" s="645">
        <v>1</v>
      </c>
      <c r="E231" s="645">
        <v>1</v>
      </c>
      <c r="F231" s="645">
        <v>1</v>
      </c>
      <c r="G231" s="645">
        <v>1</v>
      </c>
      <c r="H231" s="646">
        <v>15</v>
      </c>
      <c r="I231" s="90"/>
      <c r="J231" s="90"/>
      <c r="K231" s="90"/>
      <c r="L231" s="90"/>
      <c r="M231" s="90"/>
    </row>
    <row r="232" spans="1:13" ht="14.5" thickBot="1" x14ac:dyDescent="0.35">
      <c r="A232" s="334" t="s">
        <v>12</v>
      </c>
      <c r="B232" s="646">
        <v>9353</v>
      </c>
      <c r="C232" s="646">
        <v>9372</v>
      </c>
      <c r="D232" s="646">
        <v>9059</v>
      </c>
      <c r="E232" s="646">
        <v>9222</v>
      </c>
      <c r="F232" s="646">
        <v>9424</v>
      </c>
      <c r="G232" s="646">
        <v>9228</v>
      </c>
      <c r="H232" s="646">
        <v>111689</v>
      </c>
      <c r="I232" s="90"/>
      <c r="J232" s="90"/>
      <c r="K232" s="90"/>
      <c r="L232" s="90"/>
      <c r="M232" s="90"/>
    </row>
    <row r="233" spans="1:13" x14ac:dyDescent="0.3">
      <c r="A233" s="123" t="s">
        <v>7</v>
      </c>
      <c r="B233" s="338"/>
      <c r="C233" s="338"/>
      <c r="D233" s="338"/>
      <c r="E233" s="338"/>
      <c r="F233" s="338"/>
      <c r="G233" s="338"/>
      <c r="H233" s="338"/>
      <c r="I233" s="90"/>
      <c r="J233" s="90"/>
      <c r="K233" s="90"/>
      <c r="L233" s="90"/>
      <c r="M233" s="90"/>
    </row>
    <row r="234" spans="1:13" ht="14.5" thickBot="1" x14ac:dyDescent="0.35">
      <c r="A234" s="339"/>
      <c r="B234" s="245"/>
      <c r="C234" s="245"/>
      <c r="D234" s="90"/>
      <c r="E234" s="90"/>
      <c r="F234" s="90"/>
      <c r="G234" s="90"/>
      <c r="H234" s="90"/>
      <c r="I234" s="90"/>
      <c r="J234" s="90"/>
      <c r="K234" s="90"/>
      <c r="L234" s="90"/>
      <c r="M234" s="90"/>
    </row>
    <row r="235" spans="1:13" ht="14.5" thickBot="1" x14ac:dyDescent="0.35">
      <c r="A235" s="335" t="s">
        <v>259</v>
      </c>
      <c r="B235" s="336" t="s">
        <v>20</v>
      </c>
      <c r="C235" s="336" t="s">
        <v>21</v>
      </c>
      <c r="D235" s="336" t="s">
        <v>22</v>
      </c>
      <c r="E235" s="336" t="s">
        <v>23</v>
      </c>
      <c r="F235" s="336" t="s">
        <v>24</v>
      </c>
      <c r="G235" s="336" t="s">
        <v>25</v>
      </c>
      <c r="H235" s="336" t="s">
        <v>1923</v>
      </c>
      <c r="I235" s="90"/>
      <c r="J235" s="90"/>
      <c r="K235" s="90"/>
      <c r="L235" s="90"/>
      <c r="M235" s="90"/>
    </row>
    <row r="236" spans="1:13" ht="14.5" thickBot="1" x14ac:dyDescent="0.35">
      <c r="A236" s="307" t="s">
        <v>302</v>
      </c>
      <c r="B236" s="647">
        <v>258.83480093676815</v>
      </c>
      <c r="C236" s="647">
        <v>267.89542454905416</v>
      </c>
      <c r="D236" s="647">
        <v>244.82704213241615</v>
      </c>
      <c r="E236" s="647">
        <v>256.83210109890109</v>
      </c>
      <c r="F236" s="647">
        <v>260.90086596038691</v>
      </c>
      <c r="G236" s="647">
        <v>263.15971980676329</v>
      </c>
      <c r="H236" s="648">
        <v>258.6004324528302</v>
      </c>
      <c r="I236" s="90"/>
      <c r="J236" s="90"/>
      <c r="K236" s="90"/>
      <c r="L236" s="90"/>
      <c r="M236" s="90"/>
    </row>
    <row r="237" spans="1:13" ht="14.5" thickBot="1" x14ac:dyDescent="0.35">
      <c r="A237" s="307" t="s">
        <v>1006</v>
      </c>
      <c r="B237" s="647">
        <v>84</v>
      </c>
      <c r="C237" s="647">
        <v>179.86666666666667</v>
      </c>
      <c r="D237" s="647">
        <v>243.9</v>
      </c>
      <c r="E237" s="647">
        <v>227.42500000000001</v>
      </c>
      <c r="F237" s="647">
        <v>296.10000000000002</v>
      </c>
      <c r="G237" s="647">
        <v>135.80000000000001</v>
      </c>
      <c r="H237" s="648">
        <v>204.41666666666671</v>
      </c>
      <c r="I237" s="90"/>
      <c r="J237" s="90"/>
      <c r="K237" s="90"/>
      <c r="L237" s="90"/>
      <c r="M237" s="90"/>
    </row>
    <row r="238" spans="1:13" ht="14.5" thickBot="1" x14ac:dyDescent="0.35">
      <c r="A238" s="307" t="s">
        <v>303</v>
      </c>
      <c r="B238" s="647">
        <v>528.35592803030306</v>
      </c>
      <c r="C238" s="647">
        <v>528.37871628054597</v>
      </c>
      <c r="D238" s="647">
        <v>513.09670774091626</v>
      </c>
      <c r="E238" s="647">
        <v>499.60745356405778</v>
      </c>
      <c r="F238" s="647">
        <v>515.74593927893739</v>
      </c>
      <c r="G238" s="647">
        <v>523.41539032869787</v>
      </c>
      <c r="H238" s="648">
        <v>518.10926580342311</v>
      </c>
      <c r="I238" s="90"/>
      <c r="J238" s="90"/>
      <c r="K238" s="90"/>
      <c r="L238" s="90"/>
      <c r="M238" s="90"/>
    </row>
    <row r="239" spans="1:13" ht="14.5" thickBot="1" x14ac:dyDescent="0.35">
      <c r="A239" s="307" t="s">
        <v>304</v>
      </c>
      <c r="B239" s="647">
        <v>6273.9</v>
      </c>
      <c r="C239" s="647">
        <v>4924.6000000000004</v>
      </c>
      <c r="D239" s="647">
        <v>4360.1285714285714</v>
      </c>
      <c r="E239" s="647">
        <v>5532.3666666666659</v>
      </c>
      <c r="F239" s="647">
        <v>2743.9</v>
      </c>
      <c r="G239" s="647">
        <v>7941.5666666666666</v>
      </c>
      <c r="H239" s="648">
        <v>4969.5349999999999</v>
      </c>
      <c r="I239" s="90"/>
      <c r="J239" s="90"/>
      <c r="K239" s="90"/>
      <c r="L239" s="90"/>
      <c r="M239" s="90"/>
    </row>
    <row r="240" spans="1:13" ht="14.5" thickBot="1" x14ac:dyDescent="0.35">
      <c r="A240" s="307" t="s">
        <v>305</v>
      </c>
      <c r="B240" s="647">
        <v>246.32635658914731</v>
      </c>
      <c r="C240" s="647">
        <v>246.73464566929135</v>
      </c>
      <c r="D240" s="647">
        <v>247.33015873015876</v>
      </c>
      <c r="E240" s="647">
        <v>246.1484375</v>
      </c>
      <c r="F240" s="647">
        <v>246.73464566929135</v>
      </c>
      <c r="G240" s="647">
        <v>246.73464566929135</v>
      </c>
      <c r="H240" s="648">
        <v>246.66570680628277</v>
      </c>
      <c r="I240" s="90"/>
      <c r="J240" s="90"/>
      <c r="K240" s="90"/>
      <c r="L240" s="90"/>
      <c r="M240" s="90"/>
    </row>
    <row r="241" spans="1:13" ht="14.5" thickBot="1" x14ac:dyDescent="0.35">
      <c r="A241" s="307" t="s">
        <v>306</v>
      </c>
      <c r="B241" s="647">
        <v>786</v>
      </c>
      <c r="C241" s="647">
        <v>27436.575000000001</v>
      </c>
      <c r="D241" s="647">
        <v>43299.45</v>
      </c>
      <c r="E241" s="647">
        <v>14327.25</v>
      </c>
      <c r="F241" s="647">
        <v>27873</v>
      </c>
      <c r="G241" s="647">
        <v>42705.2</v>
      </c>
      <c r="H241" s="648">
        <v>28255.758333333331</v>
      </c>
      <c r="I241" s="90"/>
      <c r="J241" s="90"/>
      <c r="K241" s="90"/>
      <c r="L241" s="90"/>
      <c r="M241" s="90"/>
    </row>
    <row r="242" spans="1:13" ht="14.5" thickBot="1" x14ac:dyDescent="0.35">
      <c r="A242" s="307" t="s">
        <v>307</v>
      </c>
      <c r="B242" s="647">
        <v>0</v>
      </c>
      <c r="C242" s="647">
        <v>0</v>
      </c>
      <c r="D242" s="647">
        <v>0</v>
      </c>
      <c r="E242" s="647">
        <v>0</v>
      </c>
      <c r="F242" s="647">
        <v>0</v>
      </c>
      <c r="G242" s="647">
        <v>0</v>
      </c>
      <c r="H242" s="648">
        <v>0</v>
      </c>
      <c r="I242" s="90"/>
      <c r="J242" s="90"/>
      <c r="K242" s="90"/>
      <c r="L242" s="90"/>
      <c r="M242" s="90"/>
    </row>
    <row r="243" spans="1:13" ht="14.5" thickBot="1" x14ac:dyDescent="0.35">
      <c r="A243" s="307" t="s">
        <v>308</v>
      </c>
      <c r="B243" s="647">
        <v>0</v>
      </c>
      <c r="C243" s="647">
        <v>0</v>
      </c>
      <c r="D243" s="647">
        <v>0</v>
      </c>
      <c r="E243" s="647">
        <v>0</v>
      </c>
      <c r="F243" s="647">
        <v>0</v>
      </c>
      <c r="G243" s="647">
        <v>0</v>
      </c>
      <c r="H243" s="648">
        <v>0</v>
      </c>
      <c r="I243" s="90"/>
      <c r="J243" s="90"/>
      <c r="K243" s="90"/>
      <c r="L243" s="90"/>
      <c r="M243" s="90"/>
    </row>
    <row r="244" spans="1:13" ht="14.5" thickBot="1" x14ac:dyDescent="0.35">
      <c r="A244" s="307" t="s">
        <v>309</v>
      </c>
      <c r="B244" s="647">
        <v>1851.9363636363637</v>
      </c>
      <c r="C244" s="647">
        <v>2309.5072805139184</v>
      </c>
      <c r="D244" s="647">
        <v>2741.9755258126193</v>
      </c>
      <c r="E244" s="647">
        <v>2003.6281538461537</v>
      </c>
      <c r="F244" s="647">
        <v>2275.3058459214503</v>
      </c>
      <c r="G244" s="647">
        <v>2168.3819932998326</v>
      </c>
      <c r="H244" s="648">
        <v>2193.5575564011956</v>
      </c>
      <c r="I244" s="90"/>
      <c r="J244" s="90"/>
      <c r="K244" s="90"/>
      <c r="L244" s="90"/>
      <c r="M244" s="90"/>
    </row>
    <row r="245" spans="1:13" ht="14.5" thickBot="1" x14ac:dyDescent="0.35">
      <c r="A245" s="307" t="s">
        <v>310</v>
      </c>
      <c r="B245" s="647">
        <v>387.19540229885058</v>
      </c>
      <c r="C245" s="647">
        <v>445.6196078431372</v>
      </c>
      <c r="D245" s="647">
        <v>252.57905405405404</v>
      </c>
      <c r="E245" s="647">
        <v>254.26111111111112</v>
      </c>
      <c r="F245" s="647">
        <v>288.10260869565218</v>
      </c>
      <c r="G245" s="647">
        <v>448.42592592592592</v>
      </c>
      <c r="H245" s="648">
        <v>345.08543715846997</v>
      </c>
      <c r="I245" s="90"/>
      <c r="J245" s="90"/>
      <c r="K245" s="90"/>
      <c r="L245" s="90"/>
      <c r="M245" s="90"/>
    </row>
    <row r="246" spans="1:13" ht="14.5" thickBot="1" x14ac:dyDescent="0.35">
      <c r="A246" s="307" t="s">
        <v>311</v>
      </c>
      <c r="B246" s="647">
        <v>3759.6</v>
      </c>
      <c r="C246" s="647">
        <v>2234.9</v>
      </c>
      <c r="D246" s="647">
        <v>1193.9749999999999</v>
      </c>
      <c r="E246" s="647">
        <v>2181.4499999999998</v>
      </c>
      <c r="F246" s="647">
        <v>1569.8</v>
      </c>
      <c r="G246" s="647">
        <v>2700.1</v>
      </c>
      <c r="H246" s="648">
        <v>2035.8615384615382</v>
      </c>
      <c r="I246" s="90"/>
      <c r="J246" s="90"/>
      <c r="K246" s="90"/>
      <c r="L246" s="90"/>
      <c r="M246" s="90"/>
    </row>
    <row r="247" spans="1:13" ht="14.5" thickBot="1" x14ac:dyDescent="0.35">
      <c r="A247" s="307" t="s">
        <v>312</v>
      </c>
      <c r="B247" s="647">
        <v>20009.93</v>
      </c>
      <c r="C247" s="647">
        <v>41.2</v>
      </c>
      <c r="D247" s="647">
        <v>135.75</v>
      </c>
      <c r="E247" s="647">
        <v>41.2</v>
      </c>
      <c r="F247" s="647">
        <v>39.9</v>
      </c>
      <c r="G247" s="647">
        <v>41.2</v>
      </c>
      <c r="H247" s="648">
        <v>5056.8574999999992</v>
      </c>
      <c r="I247" s="90"/>
      <c r="J247" s="90"/>
      <c r="K247" s="90"/>
      <c r="L247" s="90"/>
      <c r="M247" s="90"/>
    </row>
    <row r="248" spans="1:13" ht="14.5" thickBot="1" x14ac:dyDescent="0.35">
      <c r="A248" s="335" t="s">
        <v>259</v>
      </c>
      <c r="B248" s="337" t="s">
        <v>26</v>
      </c>
      <c r="C248" s="337" t="s">
        <v>27</v>
      </c>
      <c r="D248" s="337" t="s">
        <v>28</v>
      </c>
      <c r="E248" s="337" t="s">
        <v>29</v>
      </c>
      <c r="F248" s="337" t="s">
        <v>30</v>
      </c>
      <c r="G248" s="337" t="s">
        <v>31</v>
      </c>
      <c r="H248" s="337" t="s">
        <v>1924</v>
      </c>
      <c r="I248" s="90"/>
      <c r="J248" s="90"/>
      <c r="K248" s="90"/>
      <c r="L248" s="90"/>
      <c r="M248" s="90"/>
    </row>
    <row r="249" spans="1:13" ht="14.5" thickBot="1" x14ac:dyDescent="0.35">
      <c r="A249" s="307" t="s">
        <v>302</v>
      </c>
      <c r="B249" s="647">
        <v>249.92</v>
      </c>
      <c r="C249" s="647">
        <v>269.62</v>
      </c>
      <c r="D249" s="647">
        <v>263.27</v>
      </c>
      <c r="E249" s="647">
        <v>264.77</v>
      </c>
      <c r="F249" s="647">
        <v>269.06</v>
      </c>
      <c r="G249" s="647">
        <v>262.54000000000002</v>
      </c>
      <c r="H249" s="648">
        <v>260.89</v>
      </c>
      <c r="I249" s="90"/>
      <c r="J249" s="90"/>
      <c r="K249" s="90"/>
      <c r="L249" s="90"/>
      <c r="M249" s="90"/>
    </row>
    <row r="250" spans="1:13" ht="14.5" thickBot="1" x14ac:dyDescent="0.35">
      <c r="A250" s="307" t="s">
        <v>1006</v>
      </c>
      <c r="B250" s="647">
        <v>0</v>
      </c>
      <c r="C250" s="647">
        <v>0</v>
      </c>
      <c r="D250" s="647">
        <v>464.5</v>
      </c>
      <c r="E250" s="647">
        <v>242.97</v>
      </c>
      <c r="F250" s="647">
        <v>0</v>
      </c>
      <c r="G250" s="647">
        <v>0</v>
      </c>
      <c r="H250" s="648">
        <v>227.9</v>
      </c>
      <c r="I250" s="90"/>
      <c r="J250" s="90"/>
      <c r="K250" s="90"/>
      <c r="L250" s="90"/>
      <c r="M250" s="90"/>
    </row>
    <row r="251" spans="1:13" ht="14.5" thickBot="1" x14ac:dyDescent="0.35">
      <c r="A251" s="307" t="s">
        <v>303</v>
      </c>
      <c r="B251" s="647">
        <v>517.49</v>
      </c>
      <c r="C251" s="647">
        <v>515.01</v>
      </c>
      <c r="D251" s="647">
        <v>497.04</v>
      </c>
      <c r="E251" s="647">
        <v>512.08000000000004</v>
      </c>
      <c r="F251" s="647">
        <v>514.97</v>
      </c>
      <c r="G251" s="647">
        <v>513.05999999999995</v>
      </c>
      <c r="H251" s="648">
        <v>514.86379999999997</v>
      </c>
      <c r="I251" s="90"/>
      <c r="J251" s="90"/>
      <c r="K251" s="90"/>
      <c r="L251" s="90"/>
      <c r="M251" s="90"/>
    </row>
    <row r="252" spans="1:13" ht="14.5" thickBot="1" x14ac:dyDescent="0.35">
      <c r="A252" s="307" t="s">
        <v>304</v>
      </c>
      <c r="B252" s="647">
        <v>2947.37</v>
      </c>
      <c r="C252" s="647">
        <v>2804.8</v>
      </c>
      <c r="D252" s="647">
        <v>5319.35</v>
      </c>
      <c r="E252" s="647">
        <v>3900.15</v>
      </c>
      <c r="F252" s="647">
        <v>0</v>
      </c>
      <c r="G252" s="647">
        <v>7264.8</v>
      </c>
      <c r="H252" s="648">
        <v>4651.54</v>
      </c>
      <c r="I252" s="90"/>
      <c r="J252" s="90"/>
      <c r="K252" s="90"/>
      <c r="L252" s="90"/>
      <c r="M252" s="90"/>
    </row>
    <row r="253" spans="1:13" ht="14.5" thickBot="1" x14ac:dyDescent="0.35">
      <c r="A253" s="307" t="s">
        <v>305</v>
      </c>
      <c r="B253" s="647">
        <v>246.73</v>
      </c>
      <c r="C253" s="647">
        <v>248.41</v>
      </c>
      <c r="D253" s="647">
        <v>244.87</v>
      </c>
      <c r="E253" s="647">
        <v>246.52</v>
      </c>
      <c r="F253" s="647">
        <v>248.05</v>
      </c>
      <c r="G253" s="647">
        <v>246.75</v>
      </c>
      <c r="H253" s="648">
        <v>246.77</v>
      </c>
      <c r="I253" s="90"/>
      <c r="J253" s="90"/>
      <c r="K253" s="90"/>
      <c r="L253" s="90"/>
      <c r="M253" s="90"/>
    </row>
    <row r="254" spans="1:13" ht="14.5" thickBot="1" x14ac:dyDescent="0.35">
      <c r="A254" s="307" t="s">
        <v>306</v>
      </c>
      <c r="B254" s="647">
        <v>9751.7999999999993</v>
      </c>
      <c r="C254" s="647">
        <v>10155.58</v>
      </c>
      <c r="D254" s="647">
        <v>19616.8</v>
      </c>
      <c r="E254" s="647">
        <v>0</v>
      </c>
      <c r="F254" s="647">
        <v>29886</v>
      </c>
      <c r="G254" s="647">
        <v>10155.58</v>
      </c>
      <c r="H254" s="648">
        <v>23102.42</v>
      </c>
      <c r="I254" s="90"/>
      <c r="J254" s="90"/>
      <c r="K254" s="90"/>
      <c r="L254" s="90"/>
      <c r="M254" s="90"/>
    </row>
    <row r="255" spans="1:13" ht="14.5" thickBot="1" x14ac:dyDescent="0.35">
      <c r="A255" s="307" t="s">
        <v>307</v>
      </c>
      <c r="B255" s="647">
        <v>0</v>
      </c>
      <c r="C255" s="647">
        <v>0</v>
      </c>
      <c r="D255" s="647">
        <v>0</v>
      </c>
      <c r="E255" s="647">
        <v>0</v>
      </c>
      <c r="F255" s="647">
        <v>0</v>
      </c>
      <c r="G255" s="647">
        <v>0</v>
      </c>
      <c r="H255" s="648">
        <v>0</v>
      </c>
      <c r="I255" s="90"/>
      <c r="J255" s="90"/>
      <c r="K255" s="90"/>
      <c r="L255" s="90"/>
      <c r="M255" s="90"/>
    </row>
    <row r="256" spans="1:13" ht="14.5" thickBot="1" x14ac:dyDescent="0.35">
      <c r="A256" s="307" t="s">
        <v>308</v>
      </c>
      <c r="B256" s="647">
        <v>0</v>
      </c>
      <c r="C256" s="647">
        <v>0</v>
      </c>
      <c r="D256" s="647">
        <v>0</v>
      </c>
      <c r="E256" s="647">
        <v>0</v>
      </c>
      <c r="F256" s="647">
        <v>0</v>
      </c>
      <c r="G256" s="647">
        <v>0</v>
      </c>
      <c r="H256" s="648">
        <v>0</v>
      </c>
      <c r="I256" s="90"/>
      <c r="J256" s="90"/>
      <c r="K256" s="90"/>
      <c r="L256" s="90"/>
      <c r="M256" s="90"/>
    </row>
    <row r="257" spans="1:13" ht="14.5" thickBot="1" x14ac:dyDescent="0.35">
      <c r="A257" s="307" t="s">
        <v>309</v>
      </c>
      <c r="B257" s="647">
        <v>1943.64</v>
      </c>
      <c r="C257" s="647">
        <v>2501.1799999999998</v>
      </c>
      <c r="D257" s="647">
        <v>2077.17</v>
      </c>
      <c r="E257" s="647">
        <v>1829.38</v>
      </c>
      <c r="F257" s="647">
        <v>1948.61</v>
      </c>
      <c r="G257" s="647">
        <v>1958.37</v>
      </c>
      <c r="H257" s="648">
        <v>2122.2399999999998</v>
      </c>
      <c r="I257" s="90"/>
      <c r="J257" s="744"/>
      <c r="K257" s="90"/>
      <c r="L257" s="90"/>
      <c r="M257" s="90"/>
    </row>
    <row r="258" spans="1:13" ht="14.5" thickBot="1" x14ac:dyDescent="0.35">
      <c r="A258" s="307" t="s">
        <v>310</v>
      </c>
      <c r="B258" s="647">
        <v>397.19</v>
      </c>
      <c r="C258" s="647">
        <v>464.5</v>
      </c>
      <c r="D258" s="647">
        <v>573.52</v>
      </c>
      <c r="E258" s="647">
        <v>583.21</v>
      </c>
      <c r="F258" s="647">
        <v>583.61</v>
      </c>
      <c r="G258" s="647">
        <v>536.62</v>
      </c>
      <c r="H258" s="648">
        <v>438.93</v>
      </c>
      <c r="I258" s="90"/>
      <c r="J258" s="90"/>
      <c r="K258" s="90"/>
      <c r="L258" s="90"/>
      <c r="M258" s="90"/>
    </row>
    <row r="259" spans="1:13" ht="14.5" thickBot="1" x14ac:dyDescent="0.35">
      <c r="A259" s="307" t="s">
        <v>311</v>
      </c>
      <c r="B259" s="647">
        <v>2656.6</v>
      </c>
      <c r="C259" s="647">
        <v>0</v>
      </c>
      <c r="D259" s="647">
        <v>1726.7</v>
      </c>
      <c r="E259" s="647">
        <v>970.5</v>
      </c>
      <c r="F259" s="647">
        <v>0</v>
      </c>
      <c r="G259" s="647">
        <v>2080.1</v>
      </c>
      <c r="H259" s="648">
        <v>1994.12</v>
      </c>
      <c r="I259" s="90"/>
      <c r="J259" s="90"/>
      <c r="K259" s="90"/>
      <c r="L259" s="90"/>
      <c r="M259" s="90"/>
    </row>
    <row r="260" spans="1:13" ht="14.5" thickBot="1" x14ac:dyDescent="0.35">
      <c r="A260" s="307" t="s">
        <v>312</v>
      </c>
      <c r="B260" s="647">
        <v>135.19999999999999</v>
      </c>
      <c r="C260" s="647">
        <v>41.2</v>
      </c>
      <c r="D260" s="647">
        <v>41.2</v>
      </c>
      <c r="E260" s="647">
        <v>39.9</v>
      </c>
      <c r="F260" s="647">
        <v>41.2</v>
      </c>
      <c r="G260" s="647">
        <v>39.9</v>
      </c>
      <c r="H260" s="648">
        <v>2728.58</v>
      </c>
      <c r="I260" s="90"/>
      <c r="J260" s="90"/>
      <c r="K260" s="90"/>
      <c r="L260" s="90"/>
      <c r="M260" s="90"/>
    </row>
    <row r="261" spans="1:13" x14ac:dyDescent="0.3">
      <c r="A261" s="123" t="s">
        <v>7</v>
      </c>
      <c r="B261" s="340"/>
      <c r="C261" s="340"/>
      <c r="D261" s="340"/>
      <c r="E261" s="340"/>
      <c r="F261" s="340"/>
      <c r="G261" s="340"/>
      <c r="H261" s="340"/>
      <c r="I261" s="90"/>
      <c r="J261" s="90"/>
      <c r="K261" s="90"/>
      <c r="L261" s="90"/>
      <c r="M261" s="90"/>
    </row>
    <row r="262" spans="1:13" x14ac:dyDescent="0.3">
      <c r="A262" s="122"/>
      <c r="B262" s="90"/>
      <c r="C262" s="90"/>
      <c r="D262" s="90"/>
      <c r="E262" s="90"/>
      <c r="F262" s="90"/>
      <c r="G262" s="90"/>
      <c r="H262" s="90"/>
      <c r="I262" s="90"/>
      <c r="J262" s="90"/>
      <c r="K262" s="90"/>
      <c r="L262" s="90"/>
      <c r="M262" s="90"/>
    </row>
    <row r="263" spans="1:13" ht="14.5" thickBot="1" x14ac:dyDescent="0.35">
      <c r="A263" s="6" t="s">
        <v>1082</v>
      </c>
      <c r="B263" s="90"/>
      <c r="C263" s="90"/>
      <c r="D263" s="90"/>
      <c r="E263" s="90"/>
      <c r="F263" s="90"/>
      <c r="G263" s="90"/>
      <c r="H263" s="90"/>
      <c r="I263" s="90"/>
      <c r="J263" s="90"/>
      <c r="K263" s="90"/>
      <c r="L263" s="90"/>
      <c r="M263" s="90"/>
    </row>
    <row r="264" spans="1:13" x14ac:dyDescent="0.3">
      <c r="A264" s="886"/>
      <c r="B264" s="712" t="s">
        <v>317</v>
      </c>
      <c r="C264" s="90"/>
      <c r="D264" s="90"/>
      <c r="E264" s="90"/>
      <c r="F264" s="90"/>
      <c r="G264" s="90"/>
      <c r="H264" s="90"/>
      <c r="I264" s="90"/>
      <c r="J264" s="90"/>
      <c r="K264" s="90"/>
      <c r="L264" s="90"/>
      <c r="M264" s="90"/>
    </row>
    <row r="265" spans="1:13" ht="14.5" thickBot="1" x14ac:dyDescent="0.35">
      <c r="A265" s="887"/>
      <c r="B265" s="713" t="s">
        <v>1937</v>
      </c>
      <c r="C265" s="90"/>
      <c r="D265" s="90"/>
      <c r="E265" s="90"/>
      <c r="F265" s="90"/>
      <c r="G265" s="90"/>
      <c r="H265" s="90"/>
      <c r="I265" s="90"/>
      <c r="J265" s="90"/>
      <c r="K265" s="90"/>
      <c r="L265" s="90"/>
      <c r="M265" s="90"/>
    </row>
    <row r="266" spans="1:13" ht="42.5" thickBot="1" x14ac:dyDescent="0.35">
      <c r="A266" s="341" t="s">
        <v>1007</v>
      </c>
      <c r="B266" s="649">
        <v>457</v>
      </c>
      <c r="C266" s="650"/>
      <c r="D266" s="90"/>
      <c r="E266" s="90"/>
      <c r="F266" s="90"/>
      <c r="G266" s="90"/>
      <c r="H266" s="90"/>
      <c r="I266" s="90"/>
      <c r="J266" s="90"/>
      <c r="K266" s="90"/>
      <c r="L266" s="90"/>
      <c r="M266" s="90"/>
    </row>
    <row r="267" spans="1:13" ht="42.5" thickBot="1" x14ac:dyDescent="0.35">
      <c r="A267" s="341" t="s">
        <v>318</v>
      </c>
      <c r="B267" s="649">
        <v>47</v>
      </c>
      <c r="C267" s="650"/>
      <c r="D267" s="90"/>
      <c r="E267" s="90"/>
      <c r="F267" s="90"/>
      <c r="G267" s="90"/>
      <c r="H267" s="90"/>
      <c r="I267" s="90"/>
      <c r="J267" s="90"/>
      <c r="K267" s="90"/>
      <c r="L267" s="90"/>
      <c r="M267" s="90"/>
    </row>
    <row r="268" spans="1:13" ht="28.5" thickBot="1" x14ac:dyDescent="0.35">
      <c r="A268" s="341" t="s">
        <v>319</v>
      </c>
      <c r="B268" s="649">
        <v>32</v>
      </c>
      <c r="C268" s="650"/>
      <c r="D268" s="90"/>
      <c r="E268" s="90"/>
      <c r="F268" s="90"/>
      <c r="G268" s="90"/>
      <c r="H268" s="90"/>
      <c r="I268" s="90"/>
      <c r="J268" s="90"/>
      <c r="K268" s="90"/>
      <c r="L268" s="90"/>
      <c r="M268" s="90"/>
    </row>
    <row r="269" spans="1:13" ht="28.5" thickBot="1" x14ac:dyDescent="0.35">
      <c r="A269" s="342" t="s">
        <v>320</v>
      </c>
      <c r="B269" s="649">
        <v>22</v>
      </c>
      <c r="C269" s="650"/>
      <c r="D269" s="90"/>
      <c r="E269" s="90"/>
      <c r="F269" s="90"/>
      <c r="G269" s="90"/>
      <c r="H269" s="90"/>
      <c r="I269" s="90"/>
      <c r="J269" s="90"/>
      <c r="K269" s="90"/>
      <c r="L269" s="90"/>
      <c r="M269" s="90"/>
    </row>
    <row r="270" spans="1:13" ht="28.5" thickBot="1" x14ac:dyDescent="0.35">
      <c r="A270" s="342" t="s">
        <v>1008</v>
      </c>
      <c r="B270" s="649">
        <v>0</v>
      </c>
      <c r="C270" s="651"/>
      <c r="D270" s="90"/>
      <c r="E270" s="90"/>
      <c r="F270" s="90"/>
      <c r="G270" s="90"/>
      <c r="H270" s="90"/>
      <c r="I270" s="90"/>
      <c r="J270" s="90"/>
      <c r="K270" s="90"/>
      <c r="L270" s="90"/>
      <c r="M270" s="90"/>
    </row>
    <row r="271" spans="1:13" x14ac:dyDescent="0.3">
      <c r="A271" s="123" t="s">
        <v>7</v>
      </c>
      <c r="B271" s="90"/>
      <c r="C271" s="90"/>
      <c r="D271" s="90"/>
      <c r="E271" s="90"/>
      <c r="F271" s="90"/>
      <c r="G271" s="90"/>
      <c r="H271" s="90"/>
      <c r="I271" s="90"/>
      <c r="J271" s="90"/>
      <c r="K271" s="90"/>
      <c r="L271" s="90"/>
      <c r="M271" s="90"/>
    </row>
    <row r="272" spans="1:13" x14ac:dyDescent="0.3">
      <c r="A272" s="6"/>
      <c r="B272" s="90"/>
      <c r="C272" s="90"/>
      <c r="D272" s="90"/>
      <c r="E272" s="90"/>
      <c r="F272" s="90"/>
      <c r="G272" s="90"/>
      <c r="H272" s="90"/>
      <c r="I272" s="90"/>
      <c r="J272" s="90"/>
      <c r="K272" s="90"/>
      <c r="L272" s="90"/>
      <c r="M272" s="90"/>
    </row>
    <row r="273" spans="1:13" ht="14.5" thickBot="1" x14ac:dyDescent="0.35">
      <c r="A273" s="6" t="s">
        <v>1938</v>
      </c>
      <c r="B273" s="90"/>
      <c r="C273" s="90"/>
      <c r="D273" s="90"/>
      <c r="E273" s="90"/>
      <c r="F273" s="90"/>
      <c r="G273" s="90"/>
      <c r="H273" s="90"/>
      <c r="I273" s="90"/>
      <c r="J273" s="90"/>
      <c r="K273" s="90"/>
      <c r="L273" s="90"/>
      <c r="M273" s="90"/>
    </row>
    <row r="274" spans="1:13" ht="14.5" thickBot="1" x14ac:dyDescent="0.35">
      <c r="A274" s="877" t="s">
        <v>17</v>
      </c>
      <c r="B274" s="832" t="s">
        <v>321</v>
      </c>
      <c r="C274" s="832"/>
      <c r="D274" s="815"/>
      <c r="E274" s="90"/>
      <c r="F274" s="90"/>
      <c r="G274" s="90"/>
      <c r="H274" s="90"/>
      <c r="I274" s="90"/>
      <c r="J274" s="90"/>
      <c r="K274" s="90"/>
      <c r="L274" s="90"/>
      <c r="M274" s="90"/>
    </row>
    <row r="275" spans="1:13" ht="42.5" thickBot="1" x14ac:dyDescent="0.35">
      <c r="A275" s="878"/>
      <c r="B275" s="713" t="s">
        <v>322</v>
      </c>
      <c r="C275" s="713" t="s">
        <v>323</v>
      </c>
      <c r="D275" s="713" t="s">
        <v>12</v>
      </c>
      <c r="E275" s="90"/>
      <c r="F275" s="90"/>
      <c r="G275" s="90"/>
      <c r="H275" s="90"/>
      <c r="I275" s="90"/>
      <c r="J275" s="90"/>
      <c r="K275" s="90"/>
      <c r="L275" s="90"/>
      <c r="M275" s="90"/>
    </row>
    <row r="276" spans="1:13" ht="14.5" thickBot="1" x14ac:dyDescent="0.35">
      <c r="A276" s="327" t="s">
        <v>20</v>
      </c>
      <c r="B276" s="617">
        <v>510.5333</v>
      </c>
      <c r="C276" s="617">
        <v>4209.2737800000004</v>
      </c>
      <c r="D276" s="617">
        <v>4719.8070799999996</v>
      </c>
      <c r="E276" s="90"/>
      <c r="F276" s="90"/>
      <c r="G276" s="90"/>
      <c r="H276" s="90"/>
      <c r="I276" s="90"/>
      <c r="J276" s="90"/>
      <c r="K276" s="90"/>
      <c r="L276" s="90"/>
      <c r="M276" s="90"/>
    </row>
    <row r="277" spans="1:13" ht="14.5" thickBot="1" x14ac:dyDescent="0.35">
      <c r="A277" s="327" t="s">
        <v>21</v>
      </c>
      <c r="B277" s="617">
        <v>189.26650000000001</v>
      </c>
      <c r="C277" s="617">
        <v>1521.17166</v>
      </c>
      <c r="D277" s="617">
        <v>1710.4381599999999</v>
      </c>
      <c r="E277" s="90"/>
      <c r="F277" s="90"/>
      <c r="G277" s="90"/>
      <c r="H277" s="90"/>
      <c r="I277" s="90"/>
      <c r="J277" s="90"/>
      <c r="K277" s="90"/>
      <c r="L277" s="90"/>
      <c r="M277" s="90"/>
    </row>
    <row r="278" spans="1:13" ht="14.5" thickBot="1" x14ac:dyDescent="0.35">
      <c r="A278" s="327" t="s">
        <v>22</v>
      </c>
      <c r="B278" s="617">
        <v>511.6712</v>
      </c>
      <c r="C278" s="617">
        <v>2209.1006400000001</v>
      </c>
      <c r="D278" s="617">
        <v>2720.7718399999999</v>
      </c>
      <c r="E278" s="90"/>
      <c r="F278" s="90"/>
      <c r="G278" s="90"/>
      <c r="H278" s="90"/>
      <c r="I278" s="90"/>
      <c r="J278" s="90"/>
      <c r="K278" s="90"/>
      <c r="L278" s="90"/>
      <c r="M278" s="90"/>
    </row>
    <row r="279" spans="1:13" ht="14.5" thickBot="1" x14ac:dyDescent="0.35">
      <c r="A279" s="327" t="s">
        <v>23</v>
      </c>
      <c r="B279" s="617">
        <v>1284.03936</v>
      </c>
      <c r="C279" s="617">
        <v>4609.6444099999999</v>
      </c>
      <c r="D279" s="617">
        <v>5893.6837699999996</v>
      </c>
      <c r="E279" s="90"/>
      <c r="F279" s="90"/>
      <c r="G279" s="90"/>
      <c r="H279" s="90"/>
      <c r="I279" s="90"/>
      <c r="J279" s="90"/>
      <c r="K279" s="90"/>
      <c r="L279" s="90"/>
      <c r="M279" s="90"/>
    </row>
    <row r="280" spans="1:13" ht="14.5" thickBot="1" x14ac:dyDescent="0.35">
      <c r="A280" s="327" t="s">
        <v>24</v>
      </c>
      <c r="B280" s="617">
        <v>96.378100000000003</v>
      </c>
      <c r="C280" s="617">
        <v>955.58064000000002</v>
      </c>
      <c r="D280" s="617">
        <v>1051.95874</v>
      </c>
      <c r="E280" s="90"/>
      <c r="F280" s="90"/>
      <c r="G280" s="90"/>
      <c r="H280" s="90"/>
      <c r="I280" s="90"/>
      <c r="J280" s="90"/>
      <c r="K280" s="90"/>
      <c r="L280" s="90"/>
      <c r="M280" s="90"/>
    </row>
    <row r="281" spans="1:13" ht="14.5" thickBot="1" x14ac:dyDescent="0.35">
      <c r="A281" s="327" t="s">
        <v>25</v>
      </c>
      <c r="B281" s="617">
        <v>172.0692</v>
      </c>
      <c r="C281" s="617">
        <v>4768.7514600000004</v>
      </c>
      <c r="D281" s="617">
        <v>4940.8206600000003</v>
      </c>
      <c r="E281" s="90"/>
      <c r="F281" s="90"/>
      <c r="G281" s="90"/>
      <c r="H281" s="90"/>
      <c r="I281" s="90"/>
      <c r="J281" s="90"/>
      <c r="K281" s="90"/>
      <c r="L281" s="90"/>
      <c r="M281" s="90"/>
    </row>
    <row r="282" spans="1:13" ht="14.5" thickBot="1" x14ac:dyDescent="0.35">
      <c r="A282" s="327" t="s">
        <v>26</v>
      </c>
      <c r="B282" s="617">
        <v>119.38</v>
      </c>
      <c r="C282" s="617">
        <v>801.88432999999998</v>
      </c>
      <c r="D282" s="617">
        <v>921.26432999999997</v>
      </c>
      <c r="E282" s="90"/>
      <c r="F282" s="90"/>
      <c r="G282" s="90"/>
      <c r="H282" s="90"/>
      <c r="I282" s="90"/>
      <c r="J282" s="90"/>
      <c r="K282" s="90"/>
      <c r="L282" s="90"/>
      <c r="M282" s="90"/>
    </row>
    <row r="283" spans="1:13" ht="14.5" thickBot="1" x14ac:dyDescent="0.35">
      <c r="A283" s="327" t="s">
        <v>27</v>
      </c>
      <c r="B283" s="617">
        <v>232.46600000000001</v>
      </c>
      <c r="C283" s="617">
        <v>2687.68685</v>
      </c>
      <c r="D283" s="617">
        <v>2920.1528499999999</v>
      </c>
      <c r="E283" s="90"/>
      <c r="F283" s="90"/>
      <c r="G283" s="90"/>
      <c r="H283" s="90"/>
      <c r="I283" s="90"/>
      <c r="J283" s="90"/>
      <c r="K283" s="90"/>
      <c r="L283" s="90"/>
      <c r="M283" s="90"/>
    </row>
    <row r="284" spans="1:13" ht="14.5" thickBot="1" x14ac:dyDescent="0.35">
      <c r="A284" s="327" t="s">
        <v>28</v>
      </c>
      <c r="B284" s="617">
        <v>601.52149999999995</v>
      </c>
      <c r="C284" s="617">
        <v>3643.4174699999999</v>
      </c>
      <c r="D284" s="617">
        <v>4244.9389700000002</v>
      </c>
      <c r="E284" s="90"/>
      <c r="F284" s="90"/>
      <c r="G284" s="90"/>
      <c r="H284" s="90"/>
      <c r="I284" s="90"/>
      <c r="J284" s="90"/>
      <c r="K284" s="90"/>
      <c r="L284" s="90"/>
      <c r="M284" s="90"/>
    </row>
    <row r="285" spans="1:13" ht="14.5" thickBot="1" x14ac:dyDescent="0.35">
      <c r="A285" s="327" t="s">
        <v>29</v>
      </c>
      <c r="B285" s="617">
        <v>181.75744</v>
      </c>
      <c r="C285" s="617">
        <v>2388.95066</v>
      </c>
      <c r="D285" s="617">
        <v>2570.7080999999998</v>
      </c>
      <c r="E285" s="90"/>
      <c r="F285" s="90"/>
      <c r="G285" s="90"/>
      <c r="H285" s="90"/>
      <c r="I285" s="90"/>
      <c r="J285" s="90"/>
      <c r="K285" s="90"/>
      <c r="L285" s="90"/>
      <c r="M285" s="90"/>
    </row>
    <row r="286" spans="1:13" ht="14.5" thickBot="1" x14ac:dyDescent="0.35">
      <c r="A286" s="327" t="s">
        <v>30</v>
      </c>
      <c r="B286" s="617">
        <v>892.92819999999995</v>
      </c>
      <c r="C286" s="617">
        <v>2786.22714</v>
      </c>
      <c r="D286" s="617">
        <v>3679.1553399999998</v>
      </c>
      <c r="E286" s="90"/>
      <c r="F286" s="90"/>
      <c r="G286" s="90"/>
      <c r="H286" s="90"/>
      <c r="I286" s="90"/>
      <c r="J286" s="90"/>
      <c r="K286" s="90"/>
      <c r="L286" s="90"/>
      <c r="M286" s="90"/>
    </row>
    <row r="287" spans="1:13" ht="14.5" thickBot="1" x14ac:dyDescent="0.35">
      <c r="A287" s="327" t="s">
        <v>31</v>
      </c>
      <c r="B287" s="617">
        <v>109.9926</v>
      </c>
      <c r="C287" s="617">
        <v>2795.6385700000001</v>
      </c>
      <c r="D287" s="617">
        <v>2905.6311700000001</v>
      </c>
      <c r="E287" s="90"/>
      <c r="F287" s="90"/>
      <c r="G287" s="90"/>
      <c r="H287" s="90"/>
      <c r="I287" s="90"/>
      <c r="J287" s="90"/>
      <c r="K287" s="90"/>
      <c r="L287" s="90"/>
      <c r="M287" s="90"/>
    </row>
    <row r="288" spans="1:13" ht="14.5" thickBot="1" x14ac:dyDescent="0.35">
      <c r="A288" s="328" t="s">
        <v>1924</v>
      </c>
      <c r="B288" s="618">
        <v>4902.0033999999996</v>
      </c>
      <c r="C288" s="618">
        <v>33377.32761</v>
      </c>
      <c r="D288" s="618">
        <v>38279.331010000002</v>
      </c>
      <c r="E288" s="90"/>
      <c r="F288" s="90"/>
      <c r="G288" s="90"/>
      <c r="H288" s="90"/>
      <c r="I288" s="90"/>
      <c r="J288" s="90"/>
      <c r="K288" s="90"/>
      <c r="L288" s="90"/>
      <c r="M288" s="90"/>
    </row>
    <row r="289" spans="1:13" x14ac:dyDescent="0.3">
      <c r="A289" s="122" t="s">
        <v>7</v>
      </c>
      <c r="B289" s="211"/>
      <c r="C289" s="211"/>
      <c r="D289" s="211"/>
      <c r="E289" s="90"/>
      <c r="F289" s="90"/>
      <c r="G289" s="90"/>
      <c r="H289" s="90"/>
      <c r="I289" s="90"/>
      <c r="J289" s="90"/>
      <c r="K289" s="90"/>
      <c r="L289" s="90"/>
      <c r="M289" s="90"/>
    </row>
    <row r="290" spans="1:13" x14ac:dyDescent="0.3">
      <c r="A290" s="124"/>
      <c r="B290" s="90"/>
      <c r="C290" s="90"/>
      <c r="D290" s="749"/>
      <c r="E290" s="90"/>
      <c r="F290" s="90"/>
      <c r="G290" s="90"/>
      <c r="H290" s="90"/>
      <c r="I290" s="90"/>
      <c r="J290" s="90"/>
      <c r="K290" s="90"/>
      <c r="L290" s="90"/>
      <c r="M290" s="90"/>
    </row>
    <row r="291" spans="1:13" ht="14.5" thickBot="1" x14ac:dyDescent="0.35">
      <c r="A291" s="6" t="s">
        <v>1939</v>
      </c>
      <c r="B291" s="90"/>
      <c r="C291" s="90"/>
      <c r="D291" s="90"/>
      <c r="E291" s="90"/>
      <c r="F291" s="90"/>
      <c r="G291" s="90"/>
      <c r="H291" s="90"/>
      <c r="I291" s="90"/>
      <c r="J291" s="90"/>
      <c r="K291" s="90"/>
      <c r="L291" s="90"/>
      <c r="M291" s="90"/>
    </row>
    <row r="292" spans="1:13" ht="14.5" thickBot="1" x14ac:dyDescent="0.35">
      <c r="A292" s="877" t="s">
        <v>133</v>
      </c>
      <c r="B292" s="853" t="s">
        <v>324</v>
      </c>
      <c r="C292" s="854"/>
      <c r="D292" s="852" t="s">
        <v>325</v>
      </c>
      <c r="E292" s="854"/>
      <c r="F292" s="852" t="s">
        <v>326</v>
      </c>
      <c r="G292" s="854"/>
      <c r="H292" s="852" t="s">
        <v>327</v>
      </c>
      <c r="I292" s="854"/>
      <c r="J292" s="90"/>
      <c r="K292" s="90"/>
      <c r="L292" s="90"/>
      <c r="M292" s="90"/>
    </row>
    <row r="293" spans="1:13" ht="14.5" thickBot="1" x14ac:dyDescent="0.35">
      <c r="A293" s="878"/>
      <c r="B293" s="343">
        <v>2024</v>
      </c>
      <c r="C293" s="343">
        <v>2025</v>
      </c>
      <c r="D293" s="343">
        <v>2024</v>
      </c>
      <c r="E293" s="343">
        <v>2025</v>
      </c>
      <c r="F293" s="343">
        <v>2024</v>
      </c>
      <c r="G293" s="343">
        <v>2025</v>
      </c>
      <c r="H293" s="343">
        <v>2024</v>
      </c>
      <c r="I293" s="343">
        <v>2025</v>
      </c>
      <c r="J293" s="90"/>
      <c r="K293" s="90"/>
      <c r="L293" s="90"/>
      <c r="M293" s="90"/>
    </row>
    <row r="294" spans="1:13" ht="14.5" thickBot="1" x14ac:dyDescent="0.35">
      <c r="A294" s="212" t="s">
        <v>20</v>
      </c>
      <c r="B294" s="129">
        <v>34740</v>
      </c>
      <c r="C294" s="617">
        <v>36149</v>
      </c>
      <c r="D294" s="617">
        <v>37637</v>
      </c>
      <c r="E294" s="617">
        <v>38746</v>
      </c>
      <c r="F294" s="620">
        <v>610.41</v>
      </c>
      <c r="G294" s="620">
        <v>677.09</v>
      </c>
      <c r="H294" s="617">
        <v>22880.348269999999</v>
      </c>
      <c r="I294" s="617">
        <v>26106.575649999999</v>
      </c>
      <c r="J294" s="211"/>
      <c r="K294" s="90"/>
      <c r="L294" s="90"/>
      <c r="M294" s="90"/>
    </row>
    <row r="295" spans="1:13" ht="14.5" thickBot="1" x14ac:dyDescent="0.35">
      <c r="A295" s="212" t="s">
        <v>21</v>
      </c>
      <c r="B295" s="129">
        <v>37053</v>
      </c>
      <c r="C295" s="617">
        <v>38550</v>
      </c>
      <c r="D295" s="617">
        <v>40593</v>
      </c>
      <c r="E295" s="617">
        <v>41989</v>
      </c>
      <c r="F295" s="620">
        <v>599.02</v>
      </c>
      <c r="G295" s="620">
        <v>657.15</v>
      </c>
      <c r="H295" s="617">
        <v>24222.771199999999</v>
      </c>
      <c r="I295" s="617">
        <v>27515.817070000001</v>
      </c>
      <c r="J295" s="211"/>
      <c r="K295" s="90"/>
      <c r="L295" s="90"/>
      <c r="M295" s="90"/>
    </row>
    <row r="296" spans="1:13" ht="14.5" thickBot="1" x14ac:dyDescent="0.35">
      <c r="A296" s="212" t="s">
        <v>22</v>
      </c>
      <c r="B296" s="129">
        <v>35525</v>
      </c>
      <c r="C296" s="617">
        <v>37090</v>
      </c>
      <c r="D296" s="617">
        <v>38997</v>
      </c>
      <c r="E296" s="617">
        <v>40376</v>
      </c>
      <c r="F296" s="620">
        <v>576.57000000000005</v>
      </c>
      <c r="G296" s="620">
        <v>604.37</v>
      </c>
      <c r="H296" s="617">
        <v>22366.757600000001</v>
      </c>
      <c r="I296" s="617">
        <v>24307.328580000001</v>
      </c>
      <c r="J296" s="211"/>
      <c r="K296" s="90"/>
      <c r="L296" s="90"/>
      <c r="M296" s="90"/>
    </row>
    <row r="297" spans="1:13" ht="14.5" thickBot="1" x14ac:dyDescent="0.35">
      <c r="A297" s="212" t="s">
        <v>23</v>
      </c>
      <c r="B297" s="129">
        <v>34932</v>
      </c>
      <c r="C297" s="617">
        <v>36427</v>
      </c>
      <c r="D297" s="617">
        <v>37878</v>
      </c>
      <c r="E297" s="617">
        <v>39427</v>
      </c>
      <c r="F297" s="620">
        <v>603.53</v>
      </c>
      <c r="G297" s="620">
        <v>651.84</v>
      </c>
      <c r="H297" s="617">
        <v>22759.051619999998</v>
      </c>
      <c r="I297" s="617">
        <v>25601.421770000001</v>
      </c>
      <c r="J297" s="211"/>
      <c r="K297" s="90"/>
      <c r="L297" s="90"/>
      <c r="M297" s="90"/>
    </row>
    <row r="298" spans="1:13" ht="14.5" thickBot="1" x14ac:dyDescent="0.35">
      <c r="A298" s="212" t="s">
        <v>24</v>
      </c>
      <c r="B298" s="129">
        <v>35006</v>
      </c>
      <c r="C298" s="617">
        <v>35995</v>
      </c>
      <c r="D298" s="617">
        <v>37977</v>
      </c>
      <c r="E298" s="617">
        <v>39032</v>
      </c>
      <c r="F298" s="620">
        <v>592.83000000000004</v>
      </c>
      <c r="G298" s="620">
        <v>656.65</v>
      </c>
      <c r="H298" s="617">
        <v>22422.686890000001</v>
      </c>
      <c r="I298" s="617">
        <v>25540.952539999998</v>
      </c>
      <c r="J298" s="211"/>
      <c r="K298" s="90"/>
      <c r="L298" s="90"/>
      <c r="M298" s="90"/>
    </row>
    <row r="299" spans="1:13" ht="14.5" thickBot="1" x14ac:dyDescent="0.35">
      <c r="A299" s="212" t="s">
        <v>25</v>
      </c>
      <c r="B299" s="129">
        <v>35199</v>
      </c>
      <c r="C299" s="617">
        <v>37105</v>
      </c>
      <c r="D299" s="617">
        <v>38414</v>
      </c>
      <c r="E299" s="617">
        <v>40421</v>
      </c>
      <c r="F299" s="620">
        <v>628.5</v>
      </c>
      <c r="G299" s="620">
        <v>676.07</v>
      </c>
      <c r="H299" s="617">
        <v>24075.487870000001</v>
      </c>
      <c r="I299" s="617">
        <v>27257.465950000002</v>
      </c>
      <c r="J299" s="211"/>
      <c r="K299" s="90"/>
      <c r="L299" s="90"/>
      <c r="M299" s="90"/>
    </row>
    <row r="300" spans="1:13" ht="14.5" thickBot="1" x14ac:dyDescent="0.35">
      <c r="A300" s="212" t="s">
        <v>26</v>
      </c>
      <c r="B300" s="129">
        <v>35208</v>
      </c>
      <c r="C300" s="617">
        <v>37370</v>
      </c>
      <c r="D300" s="617">
        <v>38044</v>
      </c>
      <c r="E300" s="617">
        <v>40392</v>
      </c>
      <c r="F300" s="620">
        <v>628.01</v>
      </c>
      <c r="G300" s="620">
        <v>675.18</v>
      </c>
      <c r="H300" s="617">
        <v>23802.205580000002</v>
      </c>
      <c r="I300" s="617">
        <v>27176.321070000002</v>
      </c>
      <c r="J300" s="211"/>
      <c r="K300" s="90"/>
      <c r="L300" s="90"/>
      <c r="M300" s="90"/>
    </row>
    <row r="301" spans="1:13" ht="16.5" customHeight="1" thickBot="1" x14ac:dyDescent="0.35">
      <c r="A301" s="212" t="s">
        <v>27</v>
      </c>
      <c r="B301" s="129">
        <v>37368</v>
      </c>
      <c r="C301" s="617">
        <v>39376</v>
      </c>
      <c r="D301" s="617">
        <v>40463</v>
      </c>
      <c r="E301" s="617">
        <v>42191</v>
      </c>
      <c r="F301" s="620">
        <v>658.44</v>
      </c>
      <c r="G301" s="620">
        <v>704</v>
      </c>
      <c r="H301" s="617">
        <v>26563.71558</v>
      </c>
      <c r="I301" s="617">
        <v>29596.008389999999</v>
      </c>
      <c r="J301" s="211"/>
      <c r="K301" s="90"/>
      <c r="L301" s="90"/>
      <c r="M301" s="90"/>
    </row>
    <row r="302" spans="1:13" ht="14.5" thickBot="1" x14ac:dyDescent="0.35">
      <c r="A302" s="212" t="s">
        <v>28</v>
      </c>
      <c r="B302" s="129">
        <v>38593</v>
      </c>
      <c r="C302" s="617">
        <v>40432</v>
      </c>
      <c r="D302" s="617">
        <v>41754</v>
      </c>
      <c r="E302" s="617">
        <v>43515</v>
      </c>
      <c r="F302" s="620">
        <v>672.26</v>
      </c>
      <c r="G302" s="620">
        <v>718.83</v>
      </c>
      <c r="H302" s="617">
        <v>27993.108349999999</v>
      </c>
      <c r="I302" s="617">
        <v>31201.286619999999</v>
      </c>
      <c r="J302" s="211"/>
      <c r="K302" s="90"/>
      <c r="L302" s="90"/>
      <c r="M302" s="90"/>
    </row>
    <row r="303" spans="1:13" ht="14.5" thickBot="1" x14ac:dyDescent="0.35">
      <c r="A303" s="212" t="s">
        <v>29</v>
      </c>
      <c r="B303" s="129">
        <v>38333</v>
      </c>
      <c r="C303" s="617">
        <v>40985</v>
      </c>
      <c r="D303" s="617">
        <v>41341</v>
      </c>
      <c r="E303" s="617">
        <v>43802</v>
      </c>
      <c r="F303" s="620">
        <v>640.69000000000005</v>
      </c>
      <c r="G303" s="620">
        <v>696.77</v>
      </c>
      <c r="H303" s="617">
        <v>26387.318070000001</v>
      </c>
      <c r="I303" s="617">
        <v>30431.165499999999</v>
      </c>
      <c r="J303" s="211"/>
      <c r="K303" s="90"/>
      <c r="L303" s="90"/>
      <c r="M303" s="90"/>
    </row>
    <row r="304" spans="1:13" ht="14.5" thickBot="1" x14ac:dyDescent="0.35">
      <c r="A304" s="212" t="s">
        <v>30</v>
      </c>
      <c r="B304" s="129">
        <v>37479</v>
      </c>
      <c r="C304" s="617">
        <v>40283</v>
      </c>
      <c r="D304" s="617">
        <v>40418</v>
      </c>
      <c r="E304" s="617">
        <v>43344</v>
      </c>
      <c r="F304" s="620">
        <v>666.58</v>
      </c>
      <c r="G304" s="620">
        <v>718.82</v>
      </c>
      <c r="H304" s="617">
        <v>26860.82459</v>
      </c>
      <c r="I304" s="617">
        <v>31085.292249999999</v>
      </c>
      <c r="J304" s="211"/>
      <c r="K304" s="90"/>
      <c r="L304" s="90"/>
      <c r="M304" s="90"/>
    </row>
    <row r="305" spans="1:13" ht="14.5" thickBot="1" x14ac:dyDescent="0.35">
      <c r="A305" s="212" t="s">
        <v>31</v>
      </c>
      <c r="B305" s="129">
        <v>36958</v>
      </c>
      <c r="C305" s="617">
        <v>40827</v>
      </c>
      <c r="D305" s="617">
        <v>40164</v>
      </c>
      <c r="E305" s="617">
        <v>44175</v>
      </c>
      <c r="F305" s="620">
        <v>651.69000000000005</v>
      </c>
      <c r="G305" s="620">
        <v>700.5</v>
      </c>
      <c r="H305" s="617">
        <v>26080.48343</v>
      </c>
      <c r="I305" s="617">
        <v>30747.16475</v>
      </c>
      <c r="J305" s="211"/>
      <c r="K305" s="90"/>
      <c r="L305" s="90"/>
      <c r="M305" s="90"/>
    </row>
    <row r="306" spans="1:13" ht="14.5" thickBot="1" x14ac:dyDescent="0.35">
      <c r="A306" s="213" t="s">
        <v>12</v>
      </c>
      <c r="B306" s="130" t="s">
        <v>13</v>
      </c>
      <c r="C306" s="618" t="s">
        <v>13</v>
      </c>
      <c r="D306" s="618">
        <v>473680</v>
      </c>
      <c r="E306" s="618">
        <v>497410</v>
      </c>
      <c r="F306" s="622" t="s">
        <v>13</v>
      </c>
      <c r="G306" s="622" t="s">
        <v>13</v>
      </c>
      <c r="H306" s="618">
        <v>296414.75904999999</v>
      </c>
      <c r="I306" s="618">
        <v>336566.80014000001</v>
      </c>
      <c r="J306" s="211"/>
      <c r="K306" s="90"/>
      <c r="L306" s="90"/>
      <c r="M306" s="90"/>
    </row>
    <row r="307" spans="1:13" ht="14.5" thickBot="1" x14ac:dyDescent="0.35">
      <c r="A307" s="214" t="s">
        <v>328</v>
      </c>
      <c r="B307" s="130">
        <v>36366</v>
      </c>
      <c r="C307" s="618">
        <v>38382</v>
      </c>
      <c r="D307" s="618">
        <v>39473</v>
      </c>
      <c r="E307" s="618">
        <v>41451</v>
      </c>
      <c r="F307" s="622">
        <v>629.76</v>
      </c>
      <c r="G307" s="622">
        <v>680.62</v>
      </c>
      <c r="H307" s="618" t="s">
        <v>13</v>
      </c>
      <c r="I307" s="618" t="s">
        <v>13</v>
      </c>
      <c r="J307" s="211"/>
      <c r="K307" s="90"/>
      <c r="L307" s="90"/>
      <c r="M307" s="90"/>
    </row>
    <row r="308" spans="1:13" ht="14.5" customHeight="1" x14ac:dyDescent="0.3">
      <c r="A308" s="122" t="s">
        <v>7</v>
      </c>
      <c r="B308" s="211"/>
      <c r="C308" s="750"/>
      <c r="D308" s="211"/>
      <c r="E308" s="211"/>
      <c r="F308" s="211"/>
      <c r="G308" s="211"/>
      <c r="H308" s="211"/>
      <c r="I308" s="751"/>
      <c r="J308" s="211"/>
      <c r="K308" s="90"/>
      <c r="L308" s="90"/>
      <c r="M308" s="90"/>
    </row>
    <row r="309" spans="1:13" x14ac:dyDescent="0.3">
      <c r="B309" s="90"/>
      <c r="C309" s="90"/>
      <c r="D309" s="90"/>
      <c r="E309" s="90"/>
      <c r="F309" s="90"/>
      <c r="G309" s="90"/>
      <c r="H309" s="90"/>
      <c r="I309" s="90"/>
      <c r="J309" s="90"/>
      <c r="K309" s="90"/>
      <c r="L309" s="90"/>
      <c r="M309" s="90"/>
    </row>
    <row r="310" spans="1:13" ht="14.5" thickBot="1" x14ac:dyDescent="0.35">
      <c r="A310" s="6" t="s">
        <v>1940</v>
      </c>
      <c r="B310" s="90"/>
      <c r="C310" s="90"/>
      <c r="D310" s="90"/>
      <c r="E310" s="90"/>
      <c r="F310" s="90"/>
      <c r="G310" s="90"/>
      <c r="H310" s="90"/>
      <c r="I310" s="90"/>
      <c r="J310" s="90"/>
      <c r="K310" s="90"/>
      <c r="L310" s="90"/>
      <c r="M310" s="90"/>
    </row>
    <row r="311" spans="1:13" ht="14.5" thickBot="1" x14ac:dyDescent="0.35">
      <c r="A311" s="877" t="s">
        <v>329</v>
      </c>
      <c r="B311" s="832" t="s">
        <v>330</v>
      </c>
      <c r="C311" s="832"/>
      <c r="D311" s="815"/>
      <c r="E311" s="90"/>
      <c r="F311" s="90"/>
      <c r="G311" s="90"/>
      <c r="H311" s="90"/>
      <c r="I311" s="90"/>
      <c r="J311" s="90"/>
      <c r="K311" s="90"/>
      <c r="L311" s="90"/>
      <c r="M311" s="90"/>
    </row>
    <row r="312" spans="1:13" ht="14.5" thickBot="1" x14ac:dyDescent="0.35">
      <c r="A312" s="878"/>
      <c r="B312" s="40" t="s">
        <v>130</v>
      </c>
      <c r="C312" s="40" t="s">
        <v>131</v>
      </c>
      <c r="D312" s="40" t="s">
        <v>108</v>
      </c>
      <c r="E312" s="90"/>
      <c r="F312" s="90"/>
      <c r="G312" s="90"/>
      <c r="H312" s="90"/>
      <c r="I312" s="90"/>
      <c r="J312" s="90"/>
      <c r="K312" s="90"/>
      <c r="L312" s="90"/>
      <c r="M312" s="90"/>
    </row>
    <row r="313" spans="1:13" ht="14.5" thickBot="1" x14ac:dyDescent="0.35">
      <c r="A313" s="330" t="s">
        <v>331</v>
      </c>
      <c r="B313" s="638">
        <v>10</v>
      </c>
      <c r="C313" s="638">
        <v>7</v>
      </c>
      <c r="D313" s="638">
        <v>17</v>
      </c>
      <c r="E313" s="90"/>
      <c r="F313" s="90"/>
      <c r="G313" s="90"/>
      <c r="H313" s="90"/>
      <c r="I313" s="90"/>
      <c r="J313" s="90"/>
      <c r="K313" s="90"/>
      <c r="L313" s="90"/>
      <c r="M313" s="90"/>
    </row>
    <row r="314" spans="1:13" ht="14.5" thickBot="1" x14ac:dyDescent="0.35">
      <c r="A314" s="330" t="s">
        <v>332</v>
      </c>
      <c r="B314" s="617">
        <v>4130</v>
      </c>
      <c r="C314" s="617">
        <v>3201</v>
      </c>
      <c r="D314" s="617">
        <v>7331</v>
      </c>
      <c r="E314" s="90"/>
      <c r="F314" s="90"/>
      <c r="G314" s="90"/>
      <c r="H314" s="90"/>
      <c r="I314" s="90"/>
      <c r="J314" s="90"/>
      <c r="K314" s="90"/>
      <c r="L314" s="90"/>
      <c r="M314" s="90"/>
    </row>
    <row r="315" spans="1:13" ht="14.5" thickBot="1" x14ac:dyDescent="0.35">
      <c r="A315" s="330" t="s">
        <v>333</v>
      </c>
      <c r="B315" s="617">
        <v>7693</v>
      </c>
      <c r="C315" s="617">
        <v>7767</v>
      </c>
      <c r="D315" s="617">
        <v>15460</v>
      </c>
      <c r="E315" s="90"/>
      <c r="F315" s="90"/>
      <c r="G315" s="90"/>
      <c r="H315" s="90"/>
      <c r="I315" s="90"/>
      <c r="J315" s="90"/>
      <c r="K315" s="211"/>
      <c r="L315" s="90"/>
      <c r="M315" s="90"/>
    </row>
    <row r="316" spans="1:13" ht="14.5" thickBot="1" x14ac:dyDescent="0.35">
      <c r="A316" s="330" t="s">
        <v>334</v>
      </c>
      <c r="B316" s="617">
        <v>9233</v>
      </c>
      <c r="C316" s="617">
        <v>10937</v>
      </c>
      <c r="D316" s="617">
        <v>20170</v>
      </c>
      <c r="E316" s="90"/>
      <c r="F316" s="90"/>
      <c r="G316" s="90"/>
      <c r="H316" s="90"/>
      <c r="I316" s="90"/>
      <c r="J316" s="90"/>
      <c r="K316" s="211"/>
      <c r="L316" s="90"/>
      <c r="M316" s="90"/>
    </row>
    <row r="317" spans="1:13" ht="14.5" thickBot="1" x14ac:dyDescent="0.35">
      <c r="A317" s="330" t="s">
        <v>335</v>
      </c>
      <c r="B317" s="617">
        <v>9160</v>
      </c>
      <c r="C317" s="617">
        <v>11560</v>
      </c>
      <c r="D317" s="617">
        <v>20720</v>
      </c>
      <c r="E317" s="90"/>
      <c r="F317" s="90"/>
      <c r="G317" s="90"/>
      <c r="H317" s="90"/>
      <c r="I317" s="90"/>
      <c r="J317" s="90"/>
      <c r="K317" s="211"/>
      <c r="L317" s="90"/>
      <c r="M317" s="90"/>
    </row>
    <row r="318" spans="1:13" ht="14.5" thickBot="1" x14ac:dyDescent="0.35">
      <c r="A318" s="330" t="s">
        <v>336</v>
      </c>
      <c r="B318" s="617">
        <v>9242</v>
      </c>
      <c r="C318" s="617">
        <v>10880</v>
      </c>
      <c r="D318" s="617">
        <v>20122</v>
      </c>
      <c r="E318" s="90"/>
      <c r="F318" s="90"/>
      <c r="G318" s="90"/>
      <c r="H318" s="90"/>
      <c r="I318" s="90"/>
      <c r="J318" s="90"/>
      <c r="K318" s="211"/>
      <c r="L318" s="90"/>
      <c r="M318" s="90"/>
    </row>
    <row r="319" spans="1:13" ht="14.5" thickBot="1" x14ac:dyDescent="0.35">
      <c r="A319" s="330" t="s">
        <v>337</v>
      </c>
      <c r="B319" s="617">
        <v>8865</v>
      </c>
      <c r="C319" s="617">
        <v>10681</v>
      </c>
      <c r="D319" s="617">
        <v>19546</v>
      </c>
      <c r="E319" s="90"/>
      <c r="F319" s="90"/>
      <c r="G319" s="90"/>
      <c r="H319" s="90"/>
      <c r="I319" s="90"/>
      <c r="J319" s="90"/>
      <c r="K319" s="211"/>
      <c r="L319" s="90"/>
      <c r="M319" s="90"/>
    </row>
    <row r="320" spans="1:13" ht="14.5" thickBot="1" x14ac:dyDescent="0.35">
      <c r="A320" s="330" t="s">
        <v>338</v>
      </c>
      <c r="B320" s="617">
        <v>7560</v>
      </c>
      <c r="C320" s="617">
        <v>9246</v>
      </c>
      <c r="D320" s="617">
        <v>16806</v>
      </c>
      <c r="E320" s="90"/>
      <c r="F320" s="90"/>
      <c r="G320" s="90"/>
      <c r="H320" s="90"/>
      <c r="I320" s="90"/>
      <c r="J320" s="90"/>
      <c r="K320" s="211"/>
      <c r="L320" s="90"/>
      <c r="M320" s="90"/>
    </row>
    <row r="321" spans="1:13" ht="14.5" thickBot="1" x14ac:dyDescent="0.35">
      <c r="A321" s="330" t="s">
        <v>339</v>
      </c>
      <c r="B321" s="617">
        <v>6156</v>
      </c>
      <c r="C321" s="617">
        <v>6962</v>
      </c>
      <c r="D321" s="617">
        <v>13118</v>
      </c>
      <c r="E321" s="90"/>
      <c r="F321" s="90"/>
      <c r="G321" s="90"/>
      <c r="H321" s="90"/>
      <c r="I321" s="90"/>
      <c r="J321" s="90"/>
      <c r="K321" s="211"/>
      <c r="L321" s="90"/>
      <c r="M321" s="90"/>
    </row>
    <row r="322" spans="1:13" ht="14.5" thickBot="1" x14ac:dyDescent="0.35">
      <c r="A322" s="330" t="s">
        <v>340</v>
      </c>
      <c r="B322" s="617">
        <v>3204</v>
      </c>
      <c r="C322" s="617">
        <v>3065</v>
      </c>
      <c r="D322" s="617">
        <v>6269</v>
      </c>
      <c r="E322" s="90"/>
      <c r="F322" s="90"/>
      <c r="G322" s="90"/>
      <c r="H322" s="90"/>
      <c r="I322" s="90"/>
      <c r="J322" s="90"/>
      <c r="K322" s="211"/>
      <c r="L322" s="90"/>
      <c r="M322" s="90"/>
    </row>
    <row r="323" spans="1:13" ht="14.5" thickBot="1" x14ac:dyDescent="0.35">
      <c r="A323" s="330" t="s">
        <v>341</v>
      </c>
      <c r="B323" s="638">
        <v>23</v>
      </c>
      <c r="C323" s="638">
        <v>28</v>
      </c>
      <c r="D323" s="638">
        <v>51</v>
      </c>
      <c r="E323" s="90"/>
      <c r="F323" s="90"/>
      <c r="G323" s="90"/>
      <c r="H323" s="90"/>
      <c r="I323" s="90"/>
      <c r="J323" s="90"/>
      <c r="K323" s="211"/>
      <c r="L323" s="90"/>
      <c r="M323" s="90"/>
    </row>
    <row r="324" spans="1:13" ht="14.5" thickBot="1" x14ac:dyDescent="0.35">
      <c r="A324" s="333" t="s">
        <v>12</v>
      </c>
      <c r="B324" s="618">
        <v>65276</v>
      </c>
      <c r="C324" s="618">
        <v>74334</v>
      </c>
      <c r="D324" s="618">
        <v>139610</v>
      </c>
      <c r="E324" s="90"/>
      <c r="F324" s="90"/>
      <c r="G324" s="90"/>
      <c r="H324" s="90"/>
      <c r="K324" s="211"/>
      <c r="L324" s="90"/>
      <c r="M324" s="90"/>
    </row>
    <row r="325" spans="1:13" x14ac:dyDescent="0.3">
      <c r="A325" s="28" t="s">
        <v>316</v>
      </c>
      <c r="B325" s="21"/>
      <c r="C325" s="21"/>
      <c r="D325" s="21"/>
      <c r="K325" s="211"/>
      <c r="L325" s="90"/>
      <c r="M325" s="90"/>
    </row>
    <row r="327" spans="1:13" x14ac:dyDescent="0.3">
      <c r="A327" s="9" t="s">
        <v>1941</v>
      </c>
    </row>
    <row r="330" spans="1:13" x14ac:dyDescent="0.3">
      <c r="F330" s="30" t="s">
        <v>347</v>
      </c>
      <c r="G330" s="30" t="s">
        <v>556</v>
      </c>
      <c r="H330" s="30" t="s">
        <v>557</v>
      </c>
    </row>
    <row r="331" spans="1:13" x14ac:dyDescent="0.3">
      <c r="F331" s="10" t="s">
        <v>342</v>
      </c>
      <c r="G331" s="320">
        <v>93017</v>
      </c>
      <c r="H331" s="321">
        <v>0.05</v>
      </c>
      <c r="I331" s="7"/>
      <c r="J331" s="8"/>
    </row>
    <row r="332" spans="1:13" x14ac:dyDescent="0.3">
      <c r="F332" s="10" t="s">
        <v>343</v>
      </c>
      <c r="G332" s="320">
        <v>358714</v>
      </c>
      <c r="H332" s="321">
        <v>0.17</v>
      </c>
      <c r="I332" s="7"/>
      <c r="J332" s="8"/>
    </row>
    <row r="333" spans="1:13" x14ac:dyDescent="0.3">
      <c r="F333" s="10" t="s">
        <v>344</v>
      </c>
      <c r="G333" s="320">
        <v>530544</v>
      </c>
      <c r="H333" s="321">
        <v>0.26</v>
      </c>
      <c r="I333" s="7"/>
      <c r="J333" s="8"/>
    </row>
    <row r="334" spans="1:13" x14ac:dyDescent="0.3">
      <c r="F334" s="10" t="s">
        <v>345</v>
      </c>
      <c r="G334" s="320">
        <v>579076</v>
      </c>
      <c r="H334" s="321">
        <v>0.28000000000000003</v>
      </c>
      <c r="I334" s="7"/>
      <c r="J334" s="8"/>
    </row>
    <row r="335" spans="1:13" x14ac:dyDescent="0.3">
      <c r="F335" s="10" t="s">
        <v>346</v>
      </c>
      <c r="G335" s="320">
        <v>490948</v>
      </c>
      <c r="H335" s="321">
        <v>0.24</v>
      </c>
      <c r="I335" s="7"/>
      <c r="J335" s="8"/>
    </row>
    <row r="336" spans="1:13" x14ac:dyDescent="0.3">
      <c r="F336" s="10" t="s">
        <v>12</v>
      </c>
      <c r="G336" s="320">
        <v>2052299</v>
      </c>
      <c r="H336" s="322">
        <v>1</v>
      </c>
      <c r="I336" s="7"/>
    </row>
    <row r="339" spans="1:8" x14ac:dyDescent="0.3">
      <c r="H339" s="287"/>
    </row>
    <row r="340" spans="1:8" x14ac:dyDescent="0.3">
      <c r="H340" s="287"/>
    </row>
    <row r="341" spans="1:8" x14ac:dyDescent="0.3">
      <c r="H341" s="287"/>
    </row>
    <row r="342" spans="1:8" x14ac:dyDescent="0.3">
      <c r="A342" s="3"/>
      <c r="H342" s="287"/>
    </row>
    <row r="343" spans="1:8" x14ac:dyDescent="0.3">
      <c r="A343" s="121" t="s">
        <v>348</v>
      </c>
      <c r="H343" s="287"/>
    </row>
    <row r="344" spans="1:8" x14ac:dyDescent="0.3">
      <c r="A344" s="121"/>
      <c r="H344" s="287"/>
    </row>
    <row r="345" spans="1:8" ht="14.5" thickBot="1" x14ac:dyDescent="0.35">
      <c r="A345" s="24" t="s">
        <v>1942</v>
      </c>
      <c r="H345" s="288"/>
    </row>
    <row r="346" spans="1:8" ht="14.5" thickBot="1" x14ac:dyDescent="0.35">
      <c r="A346" s="48" t="s">
        <v>877</v>
      </c>
      <c r="B346" s="711" t="s">
        <v>878</v>
      </c>
      <c r="C346" s="344" t="s">
        <v>1943</v>
      </c>
    </row>
    <row r="347" spans="1:8" ht="14.5" thickBot="1" x14ac:dyDescent="0.35">
      <c r="A347" s="93" t="s">
        <v>40</v>
      </c>
      <c r="B347" s="345" t="s">
        <v>879</v>
      </c>
      <c r="C347" s="313">
        <v>1.652E-2</v>
      </c>
      <c r="D347" s="21"/>
      <c r="E347" s="21"/>
      <c r="G347" s="242"/>
    </row>
    <row r="348" spans="1:8" ht="14.5" thickBot="1" x14ac:dyDescent="0.35">
      <c r="A348" s="93" t="s">
        <v>40</v>
      </c>
      <c r="B348" s="345" t="s">
        <v>1656</v>
      </c>
      <c r="C348" s="313">
        <v>6.9620000000000001E-2</v>
      </c>
      <c r="D348" s="21"/>
      <c r="E348" s="21"/>
      <c r="G348" s="242"/>
    </row>
    <row r="349" spans="1:8" ht="14.5" thickBot="1" x14ac:dyDescent="0.35">
      <c r="A349" s="93" t="s">
        <v>1608</v>
      </c>
      <c r="B349" s="345" t="s">
        <v>1657</v>
      </c>
      <c r="C349" s="313">
        <v>2.9299999999999999E-3</v>
      </c>
      <c r="D349" s="21"/>
      <c r="E349" s="21"/>
      <c r="G349" s="242"/>
    </row>
    <row r="350" spans="1:8" ht="14.5" thickBot="1" x14ac:dyDescent="0.35">
      <c r="A350" s="93" t="s">
        <v>1608</v>
      </c>
      <c r="B350" s="345" t="s">
        <v>1658</v>
      </c>
      <c r="C350" s="313">
        <v>6.0080000000000001E-2</v>
      </c>
      <c r="D350" s="21"/>
      <c r="E350" s="21"/>
      <c r="G350" s="242"/>
    </row>
    <row r="351" spans="1:8" ht="14.5" thickBot="1" x14ac:dyDescent="0.35">
      <c r="A351" s="93" t="s">
        <v>41</v>
      </c>
      <c r="B351" s="345" t="s">
        <v>1659</v>
      </c>
      <c r="C351" s="313">
        <v>2.9350000000000001E-2</v>
      </c>
      <c r="D351" s="21"/>
      <c r="E351" s="21"/>
      <c r="G351" s="242"/>
    </row>
    <row r="352" spans="1:8" ht="14.5" thickBot="1" x14ac:dyDescent="0.35">
      <c r="A352" s="93" t="s">
        <v>41</v>
      </c>
      <c r="B352" s="345" t="s">
        <v>1660</v>
      </c>
      <c r="C352" s="313">
        <v>0.12101000000000001</v>
      </c>
      <c r="D352" s="21"/>
      <c r="E352" s="21"/>
      <c r="G352" s="242"/>
    </row>
    <row r="353" spans="1:7" ht="14.5" thickBot="1" x14ac:dyDescent="0.35">
      <c r="A353" s="93" t="s">
        <v>41</v>
      </c>
      <c r="B353" s="345" t="s">
        <v>1661</v>
      </c>
      <c r="C353" s="313">
        <v>0.16037000000000001</v>
      </c>
      <c r="D353" s="21"/>
      <c r="E353" s="21"/>
      <c r="G353" s="242"/>
    </row>
    <row r="354" spans="1:7" ht="14.5" thickBot="1" x14ac:dyDescent="0.35">
      <c r="A354" s="93" t="s">
        <v>41</v>
      </c>
      <c r="B354" s="345" t="s">
        <v>1010</v>
      </c>
      <c r="C354" s="313">
        <v>7.8280000000000002E-2</v>
      </c>
      <c r="D354" s="21"/>
      <c r="E354" s="21"/>
      <c r="G354" s="242"/>
    </row>
    <row r="355" spans="1:7" ht="14.5" thickBot="1" x14ac:dyDescent="0.35">
      <c r="A355" s="93" t="s">
        <v>41</v>
      </c>
      <c r="B355" s="345" t="s">
        <v>1662</v>
      </c>
      <c r="C355" s="313">
        <v>6.88E-2</v>
      </c>
      <c r="D355" s="21"/>
      <c r="E355" s="21"/>
      <c r="G355" s="242"/>
    </row>
    <row r="356" spans="1:7" ht="14.5" thickBot="1" x14ac:dyDescent="0.35">
      <c r="A356" s="93" t="s">
        <v>1009</v>
      </c>
      <c r="B356" s="345" t="s">
        <v>1663</v>
      </c>
      <c r="C356" s="313">
        <v>1.668E-2</v>
      </c>
      <c r="D356" s="21"/>
      <c r="E356" s="21"/>
      <c r="G356" s="242"/>
    </row>
    <row r="357" spans="1:7" ht="14.5" thickBot="1" x14ac:dyDescent="0.35">
      <c r="A357" s="93" t="s">
        <v>1009</v>
      </c>
      <c r="B357" s="345" t="s">
        <v>1664</v>
      </c>
      <c r="C357" s="313">
        <v>8.4580000000000002E-2</v>
      </c>
      <c r="D357" s="21"/>
      <c r="E357" s="21"/>
      <c r="G357" s="242"/>
    </row>
    <row r="358" spans="1:7" ht="14.5" thickBot="1" x14ac:dyDescent="0.35">
      <c r="A358" s="93" t="s">
        <v>1009</v>
      </c>
      <c r="B358" s="345" t="s">
        <v>1665</v>
      </c>
      <c r="C358" s="313">
        <v>6.6430000000000003E-2</v>
      </c>
      <c r="D358" s="21"/>
      <c r="E358" s="21"/>
      <c r="G358" s="242"/>
    </row>
    <row r="359" spans="1:7" ht="14.5" thickBot="1" x14ac:dyDescent="0.35">
      <c r="A359" s="93" t="s">
        <v>42</v>
      </c>
      <c r="B359" s="345" t="s">
        <v>1666</v>
      </c>
      <c r="C359" s="313">
        <v>2.87E-2</v>
      </c>
      <c r="D359" s="21"/>
      <c r="E359" s="21"/>
      <c r="G359" s="242"/>
    </row>
    <row r="360" spans="1:7" ht="14.5" thickBot="1" x14ac:dyDescent="0.35">
      <c r="A360" s="93" t="s">
        <v>42</v>
      </c>
      <c r="B360" s="345" t="s">
        <v>1083</v>
      </c>
      <c r="C360" s="313">
        <v>9.6129999999999993E-2</v>
      </c>
      <c r="D360" s="21"/>
      <c r="E360" s="21"/>
      <c r="G360" s="242"/>
    </row>
    <row r="361" spans="1:7" ht="14.5" thickBot="1" x14ac:dyDescent="0.35">
      <c r="A361" s="93" t="s">
        <v>42</v>
      </c>
      <c r="B361" s="345" t="s">
        <v>1667</v>
      </c>
      <c r="C361" s="313">
        <v>0.1016</v>
      </c>
      <c r="D361" s="21"/>
      <c r="E361" s="21"/>
      <c r="G361" s="242"/>
    </row>
    <row r="362" spans="1:7" ht="14.5" thickBot="1" x14ac:dyDescent="0.35">
      <c r="A362" s="93" t="s">
        <v>42</v>
      </c>
      <c r="B362" s="345" t="s">
        <v>1668</v>
      </c>
      <c r="C362" s="313">
        <v>7.2040000000000007E-2</v>
      </c>
      <c r="D362" s="21"/>
      <c r="E362" s="21"/>
      <c r="G362" s="242"/>
    </row>
    <row r="363" spans="1:7" x14ac:dyDescent="0.3">
      <c r="A363" s="215" t="s">
        <v>880</v>
      </c>
      <c r="B363" s="21"/>
      <c r="C363" s="21"/>
      <c r="D363" s="21"/>
      <c r="E363" s="21"/>
      <c r="G363" s="242"/>
    </row>
    <row r="364" spans="1:7" x14ac:dyDescent="0.3">
      <c r="A364" s="121"/>
      <c r="D364" s="21"/>
      <c r="E364" s="21"/>
    </row>
    <row r="365" spans="1:7" ht="14.5" thickBot="1" x14ac:dyDescent="0.35">
      <c r="A365" s="24" t="s">
        <v>1944</v>
      </c>
    </row>
    <row r="366" spans="1:7" ht="14.5" thickBot="1" x14ac:dyDescent="0.35">
      <c r="A366" s="37" t="s">
        <v>1670</v>
      </c>
      <c r="B366" s="652" t="s">
        <v>878</v>
      </c>
      <c r="C366" s="714" t="s">
        <v>1943</v>
      </c>
    </row>
    <row r="367" spans="1:7" ht="14.5" thickBot="1" x14ac:dyDescent="0.35">
      <c r="A367" s="93" t="s">
        <v>1011</v>
      </c>
      <c r="B367" s="345" t="s">
        <v>1945</v>
      </c>
      <c r="C367" s="313">
        <v>0.215</v>
      </c>
    </row>
    <row r="368" spans="1:7" ht="14.5" thickBot="1" x14ac:dyDescent="0.35">
      <c r="A368" s="93" t="s">
        <v>1011</v>
      </c>
      <c r="B368" s="345" t="s">
        <v>1946</v>
      </c>
      <c r="C368" s="313">
        <v>0.2162</v>
      </c>
      <c r="D368" s="21"/>
      <c r="G368" s="242"/>
    </row>
    <row r="369" spans="1:12" ht="14.5" thickBot="1" x14ac:dyDescent="0.35">
      <c r="A369" s="93" t="s">
        <v>1011</v>
      </c>
      <c r="B369" s="345" t="s">
        <v>1947</v>
      </c>
      <c r="C369" s="313">
        <v>0.13450000000000001</v>
      </c>
      <c r="D369" s="21"/>
      <c r="G369" s="242"/>
    </row>
    <row r="370" spans="1:12" ht="14.5" thickBot="1" x14ac:dyDescent="0.35">
      <c r="A370" s="93" t="s">
        <v>1011</v>
      </c>
      <c r="B370" s="345" t="s">
        <v>1948</v>
      </c>
      <c r="C370" s="313">
        <v>4.8500000000000001E-2</v>
      </c>
      <c r="D370" s="21"/>
      <c r="G370" s="242"/>
    </row>
    <row r="371" spans="1:12" ht="14.5" thickBot="1" x14ac:dyDescent="0.35">
      <c r="A371" s="93" t="s">
        <v>1012</v>
      </c>
      <c r="B371" s="345" t="s">
        <v>883</v>
      </c>
      <c r="C371" s="313">
        <v>2.6499999999999999E-2</v>
      </c>
      <c r="D371" s="21"/>
      <c r="G371" s="242"/>
    </row>
    <row r="372" spans="1:12" ht="14.5" thickBot="1" x14ac:dyDescent="0.35">
      <c r="A372" s="93" t="s">
        <v>1012</v>
      </c>
      <c r="B372" s="345" t="s">
        <v>885</v>
      </c>
      <c r="C372" s="313">
        <v>0.15440000000000001</v>
      </c>
      <c r="D372" s="21"/>
      <c r="G372" s="242"/>
    </row>
    <row r="373" spans="1:12" ht="14.5" thickBot="1" x14ac:dyDescent="0.35">
      <c r="A373" s="93" t="s">
        <v>1012</v>
      </c>
      <c r="B373" s="345" t="s">
        <v>884</v>
      </c>
      <c r="C373" s="313">
        <v>9.1200000000000003E-2</v>
      </c>
      <c r="D373" s="21"/>
      <c r="G373" s="242"/>
    </row>
    <row r="374" spans="1:12" ht="14.5" thickBot="1" x14ac:dyDescent="0.35">
      <c r="A374" s="93" t="s">
        <v>1012</v>
      </c>
      <c r="B374" s="345" t="s">
        <v>886</v>
      </c>
      <c r="C374" s="313">
        <v>0.1222</v>
      </c>
      <c r="D374" s="21"/>
      <c r="G374" s="242"/>
    </row>
    <row r="375" spans="1:12" ht="14.5" thickBot="1" x14ac:dyDescent="0.35">
      <c r="A375" s="93" t="s">
        <v>1013</v>
      </c>
      <c r="B375" s="345" t="s">
        <v>1084</v>
      </c>
      <c r="C375" s="313">
        <v>3.2500000000000001E-2</v>
      </c>
      <c r="D375" s="21"/>
      <c r="G375" s="242"/>
    </row>
    <row r="376" spans="1:12" ht="14.5" thickBot="1" x14ac:dyDescent="0.35">
      <c r="A376" s="93" t="s">
        <v>1013</v>
      </c>
      <c r="B376" s="345" t="s">
        <v>887</v>
      </c>
      <c r="C376" s="313">
        <v>5.1999999999999998E-2</v>
      </c>
      <c r="D376" s="21"/>
      <c r="G376" s="242"/>
    </row>
    <row r="377" spans="1:12" ht="14.5" thickBot="1" x14ac:dyDescent="0.35">
      <c r="A377" s="93" t="s">
        <v>1013</v>
      </c>
      <c r="B377" s="345" t="s">
        <v>888</v>
      </c>
      <c r="C377" s="313">
        <v>0.10009999999999999</v>
      </c>
      <c r="D377" s="21"/>
      <c r="G377" s="242"/>
    </row>
    <row r="378" spans="1:12" ht="14.5" thickBot="1" x14ac:dyDescent="0.35">
      <c r="A378" s="93" t="s">
        <v>1013</v>
      </c>
      <c r="B378" s="345" t="s">
        <v>1014</v>
      </c>
      <c r="C378" s="313">
        <v>9.1999999999999998E-2</v>
      </c>
      <c r="D378" s="21"/>
      <c r="G378" s="242"/>
    </row>
    <row r="379" spans="1:12" ht="14.5" thickBot="1" x14ac:dyDescent="0.35">
      <c r="A379" s="93" t="s">
        <v>1015</v>
      </c>
      <c r="B379" s="345" t="s">
        <v>1016</v>
      </c>
      <c r="C379" s="313">
        <v>3.5700000000000003E-2</v>
      </c>
      <c r="D379" s="21"/>
      <c r="G379" s="242"/>
    </row>
    <row r="380" spans="1:12" ht="14.5" thickBot="1" x14ac:dyDescent="0.35">
      <c r="A380" s="93" t="s">
        <v>1015</v>
      </c>
      <c r="B380" s="345" t="s">
        <v>881</v>
      </c>
      <c r="C380" s="313">
        <v>4.7699999999999999E-2</v>
      </c>
      <c r="D380" s="21"/>
      <c r="G380" s="242"/>
    </row>
    <row r="381" spans="1:12" ht="14.5" thickBot="1" x14ac:dyDescent="0.35">
      <c r="A381" s="93" t="s">
        <v>1015</v>
      </c>
      <c r="B381" s="345" t="s">
        <v>882</v>
      </c>
      <c r="C381" s="313">
        <v>7.4999999999999997E-2</v>
      </c>
      <c r="D381" s="21"/>
    </row>
    <row r="382" spans="1:12" x14ac:dyDescent="0.3">
      <c r="A382" s="27" t="s">
        <v>1085</v>
      </c>
      <c r="B382" s="346"/>
      <c r="C382" s="347"/>
      <c r="D382" s="21"/>
      <c r="F382" s="5"/>
      <c r="G382" s="5"/>
      <c r="H382" s="5"/>
      <c r="I382" s="5"/>
      <c r="J382" s="133"/>
      <c r="K382" s="133"/>
      <c r="L382" s="133"/>
    </row>
    <row r="383" spans="1:12" x14ac:dyDescent="0.3">
      <c r="A383" s="348"/>
      <c r="B383" s="246"/>
      <c r="C383" s="281"/>
      <c r="D383" s="21"/>
      <c r="F383" s="5" t="s">
        <v>2102</v>
      </c>
      <c r="G383" s="5"/>
      <c r="H383" s="5"/>
      <c r="I383" s="133" t="s">
        <v>779</v>
      </c>
      <c r="J383" s="133"/>
      <c r="K383" s="133"/>
      <c r="L383" s="133"/>
    </row>
    <row r="384" spans="1:12" x14ac:dyDescent="0.3">
      <c r="A384" s="348"/>
      <c r="B384" s="246"/>
      <c r="C384" s="281"/>
      <c r="D384" s="21"/>
      <c r="F384" s="5"/>
      <c r="G384" s="5"/>
      <c r="H384" s="5"/>
      <c r="I384" s="133"/>
      <c r="J384" s="133"/>
      <c r="K384" s="133"/>
      <c r="L384" s="133"/>
    </row>
    <row r="385" spans="1:12" x14ac:dyDescent="0.3">
      <c r="A385" s="22" t="s">
        <v>1949</v>
      </c>
      <c r="B385" s="21"/>
      <c r="C385" s="21"/>
      <c r="D385" s="21"/>
      <c r="F385" s="10" t="s">
        <v>1965</v>
      </c>
      <c r="G385" s="81" t="s">
        <v>347</v>
      </c>
      <c r="I385" s="1097" t="s">
        <v>629</v>
      </c>
      <c r="J385" s="1098" t="s">
        <v>630</v>
      </c>
      <c r="K385" s="1098" t="s">
        <v>631</v>
      </c>
      <c r="L385" s="1098" t="s">
        <v>632</v>
      </c>
    </row>
    <row r="386" spans="1:12" x14ac:dyDescent="0.3">
      <c r="A386" s="216" t="s">
        <v>1672</v>
      </c>
      <c r="B386" s="21"/>
      <c r="C386" s="21"/>
      <c r="D386" s="21"/>
      <c r="F386" s="752">
        <v>557</v>
      </c>
      <c r="G386" s="753" t="s">
        <v>2103</v>
      </c>
      <c r="I386" s="1097">
        <v>101</v>
      </c>
      <c r="J386" s="1098" t="s">
        <v>633</v>
      </c>
      <c r="K386" s="1098" t="s">
        <v>558</v>
      </c>
      <c r="L386" s="1098" t="s">
        <v>634</v>
      </c>
    </row>
    <row r="387" spans="1:12" x14ac:dyDescent="0.3">
      <c r="F387" s="752">
        <v>7784</v>
      </c>
      <c r="G387" s="753">
        <v>17</v>
      </c>
      <c r="I387" s="1097">
        <v>102</v>
      </c>
      <c r="J387" s="1098" t="s">
        <v>635</v>
      </c>
      <c r="K387" s="1098" t="s">
        <v>106</v>
      </c>
      <c r="L387" s="1098" t="s">
        <v>636</v>
      </c>
    </row>
    <row r="388" spans="1:12" x14ac:dyDescent="0.3">
      <c r="F388" s="752">
        <v>18998</v>
      </c>
      <c r="G388" s="753">
        <v>18</v>
      </c>
      <c r="I388" s="1097">
        <v>103</v>
      </c>
      <c r="J388" s="1098" t="s">
        <v>637</v>
      </c>
      <c r="K388" s="1098" t="s">
        <v>559</v>
      </c>
      <c r="L388" s="1098" t="s">
        <v>638</v>
      </c>
    </row>
    <row r="389" spans="1:12" x14ac:dyDescent="0.3">
      <c r="F389" s="752">
        <v>30452</v>
      </c>
      <c r="G389" s="753">
        <v>19</v>
      </c>
      <c r="I389" s="1097">
        <v>104</v>
      </c>
      <c r="J389" s="1098" t="s">
        <v>639</v>
      </c>
      <c r="K389" s="1098" t="s">
        <v>560</v>
      </c>
      <c r="L389" s="1098" t="s">
        <v>640</v>
      </c>
    </row>
    <row r="390" spans="1:12" x14ac:dyDescent="0.3">
      <c r="F390" s="752">
        <v>35226</v>
      </c>
      <c r="G390" s="753">
        <v>20</v>
      </c>
      <c r="I390" s="1097">
        <v>105</v>
      </c>
      <c r="J390" s="1098" t="s">
        <v>641</v>
      </c>
      <c r="K390" s="1098" t="s">
        <v>105</v>
      </c>
      <c r="L390" s="1098" t="s">
        <v>642</v>
      </c>
    </row>
    <row r="391" spans="1:12" x14ac:dyDescent="0.3">
      <c r="F391" s="752">
        <v>35328</v>
      </c>
      <c r="G391" s="753">
        <v>21</v>
      </c>
      <c r="I391" s="1097">
        <v>106</v>
      </c>
      <c r="J391" s="1098" t="s">
        <v>643</v>
      </c>
      <c r="K391" s="1098" t="s">
        <v>561</v>
      </c>
      <c r="L391" s="1098" t="s">
        <v>644</v>
      </c>
    </row>
    <row r="392" spans="1:12" x14ac:dyDescent="0.3">
      <c r="F392" s="752">
        <v>33231</v>
      </c>
      <c r="G392" s="753">
        <v>22</v>
      </c>
      <c r="I392" s="1097">
        <v>107</v>
      </c>
      <c r="J392" s="1098" t="s">
        <v>645</v>
      </c>
      <c r="K392" s="1098" t="s">
        <v>562</v>
      </c>
      <c r="L392" s="1098" t="s">
        <v>646</v>
      </c>
    </row>
    <row r="393" spans="1:12" x14ac:dyDescent="0.3">
      <c r="F393" s="752">
        <v>31042</v>
      </c>
      <c r="G393" s="753">
        <v>23</v>
      </c>
      <c r="I393" s="1097">
        <v>108</v>
      </c>
      <c r="J393" s="1098" t="s">
        <v>647</v>
      </c>
      <c r="K393" s="1098" t="s">
        <v>104</v>
      </c>
      <c r="L393" s="1098" t="s">
        <v>648</v>
      </c>
    </row>
    <row r="394" spans="1:12" x14ac:dyDescent="0.3">
      <c r="F394" s="752">
        <v>30190</v>
      </c>
      <c r="G394" s="753">
        <v>24</v>
      </c>
      <c r="I394" s="1097">
        <v>201</v>
      </c>
      <c r="J394" s="1098" t="s">
        <v>649</v>
      </c>
      <c r="K394" s="1098" t="s">
        <v>563</v>
      </c>
      <c r="L394" s="1098" t="s">
        <v>650</v>
      </c>
    </row>
    <row r="395" spans="1:12" x14ac:dyDescent="0.3">
      <c r="F395" s="752">
        <v>31890</v>
      </c>
      <c r="G395" s="753">
        <v>25</v>
      </c>
      <c r="I395" s="1097">
        <v>202</v>
      </c>
      <c r="J395" s="1098" t="s">
        <v>651</v>
      </c>
      <c r="K395" s="1098" t="s">
        <v>564</v>
      </c>
      <c r="L395" s="1098" t="s">
        <v>652</v>
      </c>
    </row>
    <row r="396" spans="1:12" x14ac:dyDescent="0.3">
      <c r="F396" s="752">
        <v>35930</v>
      </c>
      <c r="G396" s="753">
        <v>26</v>
      </c>
      <c r="I396" s="1097">
        <v>203</v>
      </c>
      <c r="J396" s="1098" t="s">
        <v>653</v>
      </c>
      <c r="K396" s="1098" t="s">
        <v>565</v>
      </c>
      <c r="L396" s="1098" t="s">
        <v>654</v>
      </c>
    </row>
    <row r="397" spans="1:12" x14ac:dyDescent="0.3">
      <c r="F397" s="752">
        <v>38162</v>
      </c>
      <c r="G397" s="753">
        <v>27</v>
      </c>
      <c r="I397" s="1097">
        <v>204</v>
      </c>
      <c r="J397" s="1098" t="s">
        <v>655</v>
      </c>
      <c r="K397" s="1098" t="s">
        <v>566</v>
      </c>
      <c r="L397" s="1098" t="s">
        <v>656</v>
      </c>
    </row>
    <row r="398" spans="1:12" x14ac:dyDescent="0.3">
      <c r="F398" s="752">
        <v>39597</v>
      </c>
      <c r="G398" s="753">
        <v>28</v>
      </c>
      <c r="I398" s="1097">
        <v>205</v>
      </c>
      <c r="J398" s="1098" t="s">
        <v>657</v>
      </c>
      <c r="K398" s="1098" t="s">
        <v>567</v>
      </c>
      <c r="L398" s="1098" t="s">
        <v>243</v>
      </c>
    </row>
    <row r="399" spans="1:12" x14ac:dyDescent="0.3">
      <c r="F399" s="752">
        <v>41265</v>
      </c>
      <c r="G399" s="753">
        <v>29</v>
      </c>
      <c r="I399" s="1097">
        <v>206</v>
      </c>
      <c r="J399" s="1098" t="s">
        <v>658</v>
      </c>
      <c r="K399" s="1098" t="s">
        <v>568</v>
      </c>
      <c r="L399" s="1098" t="s">
        <v>240</v>
      </c>
    </row>
    <row r="400" spans="1:12" x14ac:dyDescent="0.3">
      <c r="F400" s="752">
        <v>42079</v>
      </c>
      <c r="G400" s="753">
        <v>30</v>
      </c>
      <c r="I400" s="1097">
        <v>207</v>
      </c>
      <c r="J400" s="1098" t="s">
        <v>659</v>
      </c>
      <c r="K400" s="1098" t="s">
        <v>569</v>
      </c>
      <c r="L400" s="1098" t="s">
        <v>122</v>
      </c>
    </row>
    <row r="401" spans="1:12" x14ac:dyDescent="0.3">
      <c r="A401" s="121" t="s">
        <v>348</v>
      </c>
      <c r="F401" s="752">
        <v>42709</v>
      </c>
      <c r="G401" s="753">
        <v>31</v>
      </c>
      <c r="I401" s="1097">
        <v>301</v>
      </c>
      <c r="J401" s="1098" t="s">
        <v>660</v>
      </c>
      <c r="K401" s="1098" t="s">
        <v>570</v>
      </c>
      <c r="L401" s="1098" t="s">
        <v>661</v>
      </c>
    </row>
    <row r="402" spans="1:12" x14ac:dyDescent="0.3">
      <c r="F402" s="752">
        <v>45932</v>
      </c>
      <c r="G402" s="753">
        <v>32</v>
      </c>
      <c r="I402" s="1097">
        <v>302</v>
      </c>
      <c r="J402" s="1098" t="s">
        <v>662</v>
      </c>
      <c r="K402" s="1098" t="s">
        <v>663</v>
      </c>
      <c r="L402" s="1098" t="s">
        <v>664</v>
      </c>
    </row>
    <row r="403" spans="1:12" x14ac:dyDescent="0.3">
      <c r="F403" s="752">
        <v>50912</v>
      </c>
      <c r="G403" s="753">
        <v>33</v>
      </c>
      <c r="I403" s="1097">
        <v>303</v>
      </c>
      <c r="J403" s="1098" t="s">
        <v>665</v>
      </c>
      <c r="K403" s="1098" t="s">
        <v>571</v>
      </c>
      <c r="L403" s="1098" t="s">
        <v>666</v>
      </c>
    </row>
    <row r="404" spans="1:12" x14ac:dyDescent="0.3">
      <c r="A404" s="24" t="s">
        <v>2093</v>
      </c>
      <c r="F404" s="752">
        <v>51569</v>
      </c>
      <c r="G404" s="753">
        <v>34</v>
      </c>
      <c r="I404" s="1097">
        <v>304</v>
      </c>
      <c r="J404" s="1098" t="s">
        <v>667</v>
      </c>
      <c r="K404" s="1098" t="s">
        <v>572</v>
      </c>
      <c r="L404" s="1098" t="s">
        <v>668</v>
      </c>
    </row>
    <row r="405" spans="1:12" x14ac:dyDescent="0.3">
      <c r="F405" s="752">
        <v>53349</v>
      </c>
      <c r="G405" s="753">
        <v>35</v>
      </c>
      <c r="I405" s="1097">
        <v>305</v>
      </c>
      <c r="J405" s="1098" t="s">
        <v>669</v>
      </c>
      <c r="K405" s="1098" t="s">
        <v>573</v>
      </c>
      <c r="L405" s="1098" t="s">
        <v>670</v>
      </c>
    </row>
    <row r="406" spans="1:12" x14ac:dyDescent="0.3">
      <c r="F406" s="752">
        <v>54268</v>
      </c>
      <c r="G406" s="753">
        <v>36</v>
      </c>
      <c r="I406" s="1097">
        <v>306</v>
      </c>
      <c r="J406" s="1098" t="s">
        <v>671</v>
      </c>
      <c r="K406" s="1098" t="s">
        <v>574</v>
      </c>
      <c r="L406" s="1098" t="s">
        <v>672</v>
      </c>
    </row>
    <row r="407" spans="1:12" x14ac:dyDescent="0.3">
      <c r="F407" s="752">
        <v>54764</v>
      </c>
      <c r="G407" s="753">
        <v>37</v>
      </c>
      <c r="I407" s="1097">
        <v>307</v>
      </c>
      <c r="J407" s="1098" t="s">
        <v>673</v>
      </c>
      <c r="K407" s="1098" t="s">
        <v>575</v>
      </c>
      <c r="L407" s="1098" t="s">
        <v>674</v>
      </c>
    </row>
    <row r="408" spans="1:12" x14ac:dyDescent="0.3">
      <c r="F408" s="752">
        <v>59786</v>
      </c>
      <c r="G408" s="753">
        <v>38</v>
      </c>
      <c r="I408" s="1097">
        <v>308</v>
      </c>
      <c r="J408" s="1098" t="s">
        <v>675</v>
      </c>
      <c r="K408" s="1098" t="s">
        <v>576</v>
      </c>
      <c r="L408" s="1098" t="s">
        <v>676</v>
      </c>
    </row>
    <row r="409" spans="1:12" x14ac:dyDescent="0.3">
      <c r="F409" s="752">
        <v>57568</v>
      </c>
      <c r="G409" s="753">
        <v>39</v>
      </c>
      <c r="I409" s="1097">
        <v>309</v>
      </c>
      <c r="J409" s="1098" t="s">
        <v>677</v>
      </c>
      <c r="K409" s="1098" t="s">
        <v>577</v>
      </c>
      <c r="L409" s="1098" t="s">
        <v>123</v>
      </c>
    </row>
    <row r="410" spans="1:12" x14ac:dyDescent="0.3">
      <c r="F410" s="752">
        <v>59687</v>
      </c>
      <c r="G410" s="753">
        <v>40</v>
      </c>
      <c r="I410" s="1097">
        <v>401</v>
      </c>
      <c r="J410" s="1098" t="s">
        <v>678</v>
      </c>
      <c r="K410" s="1098" t="s">
        <v>578</v>
      </c>
      <c r="L410" s="1098" t="s">
        <v>679</v>
      </c>
    </row>
    <row r="411" spans="1:12" x14ac:dyDescent="0.3">
      <c r="F411" s="752">
        <v>61660</v>
      </c>
      <c r="G411" s="753">
        <v>41</v>
      </c>
      <c r="I411" s="1097">
        <v>402</v>
      </c>
      <c r="J411" s="1098" t="s">
        <v>680</v>
      </c>
      <c r="K411" s="1098" t="s">
        <v>579</v>
      </c>
      <c r="L411" s="1098" t="s">
        <v>230</v>
      </c>
    </row>
    <row r="412" spans="1:12" x14ac:dyDescent="0.3">
      <c r="F412" s="752">
        <v>59862</v>
      </c>
      <c r="G412" s="753">
        <v>42</v>
      </c>
      <c r="I412" s="1097">
        <v>403</v>
      </c>
      <c r="J412" s="1098" t="s">
        <v>681</v>
      </c>
      <c r="K412" s="1098" t="s">
        <v>580</v>
      </c>
      <c r="L412" s="1098" t="s">
        <v>124</v>
      </c>
    </row>
    <row r="413" spans="1:12" x14ac:dyDescent="0.3">
      <c r="F413" s="752">
        <v>57258</v>
      </c>
      <c r="G413" s="753">
        <v>43</v>
      </c>
      <c r="I413" s="1097">
        <v>404</v>
      </c>
      <c r="J413" s="1098" t="s">
        <v>682</v>
      </c>
      <c r="K413" s="1098" t="s">
        <v>581</v>
      </c>
      <c r="L413" s="1098" t="s">
        <v>683</v>
      </c>
    </row>
    <row r="414" spans="1:12" x14ac:dyDescent="0.3">
      <c r="F414" s="752">
        <v>55974</v>
      </c>
      <c r="G414" s="753">
        <v>44</v>
      </c>
      <c r="I414" s="1097">
        <v>405</v>
      </c>
      <c r="J414" s="1098" t="s">
        <v>684</v>
      </c>
      <c r="K414" s="1098" t="s">
        <v>582</v>
      </c>
      <c r="L414" s="1098" t="s">
        <v>685</v>
      </c>
    </row>
    <row r="415" spans="1:12" x14ac:dyDescent="0.3">
      <c r="F415" s="752">
        <v>55985</v>
      </c>
      <c r="G415" s="753">
        <v>45</v>
      </c>
      <c r="I415" s="1097">
        <v>406</v>
      </c>
      <c r="J415" s="1098" t="s">
        <v>686</v>
      </c>
      <c r="K415" s="1098" t="s">
        <v>583</v>
      </c>
      <c r="L415" s="1098" t="s">
        <v>687</v>
      </c>
    </row>
    <row r="416" spans="1:12" x14ac:dyDescent="0.3">
      <c r="F416" s="752">
        <v>56816</v>
      </c>
      <c r="G416" s="753">
        <v>46</v>
      </c>
      <c r="I416" s="1097">
        <v>407</v>
      </c>
      <c r="J416" s="1098" t="s">
        <v>688</v>
      </c>
      <c r="K416" s="1098" t="s">
        <v>584</v>
      </c>
      <c r="L416" s="1098" t="s">
        <v>689</v>
      </c>
    </row>
    <row r="417" spans="1:17" x14ac:dyDescent="0.3">
      <c r="F417" s="752">
        <v>59231</v>
      </c>
      <c r="G417" s="753">
        <v>47</v>
      </c>
      <c r="I417" s="1097">
        <v>501</v>
      </c>
      <c r="J417" s="1098" t="s">
        <v>690</v>
      </c>
      <c r="K417" s="1098" t="s">
        <v>585</v>
      </c>
      <c r="L417" s="1098" t="s">
        <v>691</v>
      </c>
    </row>
    <row r="418" spans="1:17" x14ac:dyDescent="0.3">
      <c r="F418" s="752">
        <v>58387</v>
      </c>
      <c r="G418" s="753">
        <v>48</v>
      </c>
      <c r="I418" s="1097">
        <v>502</v>
      </c>
      <c r="J418" s="1098" t="s">
        <v>692</v>
      </c>
      <c r="K418" s="1098" t="s">
        <v>586</v>
      </c>
      <c r="L418" s="1098" t="s">
        <v>693</v>
      </c>
    </row>
    <row r="419" spans="1:17" x14ac:dyDescent="0.3">
      <c r="F419" s="752">
        <v>57505</v>
      </c>
      <c r="G419" s="753">
        <v>49</v>
      </c>
      <c r="I419" s="1097">
        <v>503</v>
      </c>
      <c r="J419" s="1098" t="s">
        <v>694</v>
      </c>
      <c r="K419" s="1098" t="s">
        <v>587</v>
      </c>
      <c r="L419" s="1098" t="s">
        <v>220</v>
      </c>
    </row>
    <row r="420" spans="1:17" x14ac:dyDescent="0.3">
      <c r="F420" s="752">
        <v>56398</v>
      </c>
      <c r="G420" s="753">
        <v>50</v>
      </c>
      <c r="I420" s="1097">
        <v>504</v>
      </c>
      <c r="J420" s="1098" t="s">
        <v>695</v>
      </c>
      <c r="K420" s="1098" t="s">
        <v>588</v>
      </c>
      <c r="L420" s="1098" t="s">
        <v>696</v>
      </c>
    </row>
    <row r="421" spans="1:17" x14ac:dyDescent="0.3">
      <c r="A421" s="653" t="s">
        <v>1673</v>
      </c>
      <c r="F421" s="752">
        <v>54320</v>
      </c>
      <c r="G421" s="753">
        <v>51</v>
      </c>
      <c r="I421" s="1097">
        <v>505</v>
      </c>
      <c r="J421" s="1098" t="s">
        <v>697</v>
      </c>
      <c r="K421" s="1098" t="s">
        <v>589</v>
      </c>
      <c r="L421" s="1098" t="s">
        <v>698</v>
      </c>
    </row>
    <row r="422" spans="1:17" x14ac:dyDescent="0.3">
      <c r="A422" s="500" t="s">
        <v>1252</v>
      </c>
      <c r="F422" s="752">
        <v>52987</v>
      </c>
      <c r="G422" s="753">
        <v>52</v>
      </c>
      <c r="I422" s="1097">
        <v>506</v>
      </c>
      <c r="J422" s="1098" t="s">
        <v>699</v>
      </c>
      <c r="K422" s="1098" t="s">
        <v>590</v>
      </c>
      <c r="L422" s="1098" t="s">
        <v>234</v>
      </c>
    </row>
    <row r="423" spans="1:17" x14ac:dyDescent="0.3">
      <c r="F423" s="752">
        <v>48967</v>
      </c>
      <c r="G423" s="753">
        <v>53</v>
      </c>
      <c r="I423" s="1097">
        <v>507</v>
      </c>
      <c r="J423" s="1098" t="s">
        <v>700</v>
      </c>
      <c r="K423" s="1098" t="s">
        <v>591</v>
      </c>
      <c r="L423" s="1098" t="s">
        <v>701</v>
      </c>
    </row>
    <row r="424" spans="1:17" x14ac:dyDescent="0.3">
      <c r="F424" s="752">
        <v>44592</v>
      </c>
      <c r="G424" s="753">
        <v>54</v>
      </c>
      <c r="I424" s="1097">
        <v>508</v>
      </c>
      <c r="J424" s="1098" t="s">
        <v>702</v>
      </c>
      <c r="K424" s="1098" t="s">
        <v>592</v>
      </c>
      <c r="L424" s="1098" t="s">
        <v>703</v>
      </c>
    </row>
    <row r="425" spans="1:17" x14ac:dyDescent="0.3">
      <c r="F425" s="752">
        <v>41081</v>
      </c>
      <c r="G425" s="753">
        <v>55</v>
      </c>
      <c r="I425" s="1097">
        <v>509</v>
      </c>
      <c r="J425" s="1098" t="s">
        <v>704</v>
      </c>
      <c r="K425" s="1098" t="s">
        <v>593</v>
      </c>
      <c r="L425" s="1098" t="s">
        <v>705</v>
      </c>
    </row>
    <row r="426" spans="1:17" x14ac:dyDescent="0.3">
      <c r="F426" s="752">
        <v>37539</v>
      </c>
      <c r="G426" s="753">
        <v>56</v>
      </c>
      <c r="I426" s="1097">
        <v>510</v>
      </c>
      <c r="J426" s="1098" t="s">
        <v>706</v>
      </c>
      <c r="K426" s="1098" t="s">
        <v>594</v>
      </c>
      <c r="L426" s="1098" t="s">
        <v>707</v>
      </c>
    </row>
    <row r="427" spans="1:17" x14ac:dyDescent="0.3">
      <c r="F427" s="752">
        <v>34992</v>
      </c>
      <c r="G427" s="753">
        <v>57</v>
      </c>
      <c r="I427" s="1097">
        <v>511</v>
      </c>
      <c r="J427" s="1098" t="s">
        <v>708</v>
      </c>
      <c r="K427" s="1098" t="s">
        <v>595</v>
      </c>
      <c r="L427" s="1098" t="s">
        <v>125</v>
      </c>
    </row>
    <row r="428" spans="1:17" x14ac:dyDescent="0.3">
      <c r="A428" s="24" t="s">
        <v>2094</v>
      </c>
      <c r="F428" s="752">
        <v>31563</v>
      </c>
      <c r="G428" s="753">
        <v>58</v>
      </c>
      <c r="I428" s="1097">
        <v>601</v>
      </c>
      <c r="J428" s="1098" t="s">
        <v>709</v>
      </c>
      <c r="K428" s="1098" t="s">
        <v>596</v>
      </c>
      <c r="L428" s="1098" t="s">
        <v>126</v>
      </c>
      <c r="O428" s="143"/>
      <c r="P428" s="143"/>
      <c r="Q428" s="143"/>
    </row>
    <row r="429" spans="1:17" x14ac:dyDescent="0.3">
      <c r="F429" s="752">
        <v>29686</v>
      </c>
      <c r="G429" s="753">
        <v>59</v>
      </c>
      <c r="I429" s="1097">
        <v>602</v>
      </c>
      <c r="J429" s="1098" t="s">
        <v>710</v>
      </c>
      <c r="K429" s="1098" t="s">
        <v>597</v>
      </c>
      <c r="L429" s="1098" t="s">
        <v>711</v>
      </c>
      <c r="O429" s="144"/>
      <c r="Q429" s="145"/>
    </row>
    <row r="430" spans="1:17" x14ac:dyDescent="0.3">
      <c r="F430" s="752">
        <v>28471</v>
      </c>
      <c r="G430" s="753">
        <v>60</v>
      </c>
      <c r="I430" s="1097">
        <v>603</v>
      </c>
      <c r="J430" s="1098" t="s">
        <v>712</v>
      </c>
      <c r="K430" s="1098" t="s">
        <v>598</v>
      </c>
      <c r="L430" s="1098" t="s">
        <v>713</v>
      </c>
      <c r="O430" s="144"/>
      <c r="Q430" s="145"/>
    </row>
    <row r="431" spans="1:17" x14ac:dyDescent="0.3">
      <c r="F431" s="752">
        <v>25754</v>
      </c>
      <c r="G431" s="753">
        <v>61</v>
      </c>
      <c r="I431" s="1097">
        <v>604</v>
      </c>
      <c r="J431" s="1098" t="s">
        <v>714</v>
      </c>
      <c r="K431" s="1098" t="s">
        <v>102</v>
      </c>
      <c r="L431" s="1098" t="s">
        <v>715</v>
      </c>
      <c r="O431" s="144"/>
      <c r="Q431" s="145"/>
    </row>
    <row r="432" spans="1:17" x14ac:dyDescent="0.3">
      <c r="F432" s="752">
        <v>22810</v>
      </c>
      <c r="G432" s="753">
        <v>62</v>
      </c>
      <c r="I432" s="1097">
        <v>605</v>
      </c>
      <c r="J432" s="1098" t="s">
        <v>716</v>
      </c>
      <c r="K432" s="1098" t="s">
        <v>599</v>
      </c>
      <c r="L432" s="1098" t="s">
        <v>717</v>
      </c>
      <c r="O432" s="144"/>
      <c r="Q432" s="145"/>
    </row>
    <row r="433" spans="1:17" x14ac:dyDescent="0.3">
      <c r="F433" s="752">
        <v>16490</v>
      </c>
      <c r="G433" s="753">
        <v>63</v>
      </c>
      <c r="I433" s="1097">
        <v>606</v>
      </c>
      <c r="J433" s="1098" t="s">
        <v>718</v>
      </c>
      <c r="K433" s="1098" t="s">
        <v>600</v>
      </c>
      <c r="L433" s="1098" t="s">
        <v>719</v>
      </c>
      <c r="O433" s="144"/>
      <c r="Q433" s="145"/>
    </row>
    <row r="434" spans="1:17" x14ac:dyDescent="0.3">
      <c r="F434" s="752">
        <v>8249</v>
      </c>
      <c r="G434" s="753">
        <v>64</v>
      </c>
      <c r="I434" s="1097">
        <v>607</v>
      </c>
      <c r="J434" s="1098" t="s">
        <v>720</v>
      </c>
      <c r="K434" s="1098" t="s">
        <v>103</v>
      </c>
      <c r="L434" s="1098" t="s">
        <v>238</v>
      </c>
      <c r="O434" s="144"/>
      <c r="Q434" s="145"/>
    </row>
    <row r="435" spans="1:17" x14ac:dyDescent="0.3">
      <c r="F435" s="752">
        <v>4172</v>
      </c>
      <c r="G435" s="753">
        <v>65</v>
      </c>
      <c r="I435" s="1097">
        <v>608</v>
      </c>
      <c r="J435" s="1098" t="s">
        <v>721</v>
      </c>
      <c r="K435" s="1098" t="s">
        <v>601</v>
      </c>
      <c r="L435" s="1098" t="s">
        <v>722</v>
      </c>
      <c r="O435" s="144"/>
      <c r="Q435" s="145"/>
    </row>
    <row r="436" spans="1:17" x14ac:dyDescent="0.3">
      <c r="F436" s="752">
        <v>2938</v>
      </c>
      <c r="G436" s="753">
        <v>66</v>
      </c>
      <c r="I436" s="1097">
        <v>609</v>
      </c>
      <c r="J436" s="1098" t="s">
        <v>723</v>
      </c>
      <c r="K436" s="1098" t="s">
        <v>602</v>
      </c>
      <c r="L436" s="1098" t="s">
        <v>724</v>
      </c>
      <c r="O436" s="144"/>
      <c r="Q436" s="145"/>
    </row>
    <row r="437" spans="1:17" x14ac:dyDescent="0.3">
      <c r="F437" s="752">
        <v>2001</v>
      </c>
      <c r="G437" s="753">
        <v>67</v>
      </c>
      <c r="I437" s="1097">
        <v>610</v>
      </c>
      <c r="J437" s="1098" t="s">
        <v>725</v>
      </c>
      <c r="K437" s="1098" t="s">
        <v>603</v>
      </c>
      <c r="L437" s="1098" t="s">
        <v>726</v>
      </c>
      <c r="O437" s="144"/>
      <c r="Q437" s="145"/>
    </row>
    <row r="438" spans="1:17" x14ac:dyDescent="0.3">
      <c r="F438" s="752">
        <v>1476</v>
      </c>
      <c r="G438" s="753">
        <v>68</v>
      </c>
      <c r="I438" s="1097">
        <v>611</v>
      </c>
      <c r="J438" s="1098" t="s">
        <v>727</v>
      </c>
      <c r="K438" s="1098" t="s">
        <v>604</v>
      </c>
      <c r="L438" s="1098" t="s">
        <v>728</v>
      </c>
      <c r="O438" s="144"/>
      <c r="Q438" s="145"/>
    </row>
    <row r="439" spans="1:17" x14ac:dyDescent="0.3">
      <c r="F439" s="752">
        <v>1013</v>
      </c>
      <c r="G439" s="753">
        <v>69</v>
      </c>
      <c r="I439" s="1097">
        <v>612</v>
      </c>
      <c r="J439" s="1098" t="s">
        <v>729</v>
      </c>
      <c r="K439" s="1098" t="s">
        <v>605</v>
      </c>
      <c r="L439" s="1098" t="s">
        <v>730</v>
      </c>
      <c r="O439" s="144"/>
      <c r="Q439" s="145"/>
    </row>
    <row r="440" spans="1:17" x14ac:dyDescent="0.3">
      <c r="F440" s="752">
        <v>703</v>
      </c>
      <c r="G440" s="753">
        <v>70</v>
      </c>
      <c r="I440" s="1097">
        <v>613</v>
      </c>
      <c r="J440" s="1098" t="s">
        <v>731</v>
      </c>
      <c r="K440" s="1098" t="s">
        <v>606</v>
      </c>
      <c r="L440" s="1098" t="s">
        <v>732</v>
      </c>
      <c r="O440" s="144"/>
      <c r="Q440" s="145"/>
    </row>
    <row r="441" spans="1:17" x14ac:dyDescent="0.3">
      <c r="F441" s="752">
        <v>416</v>
      </c>
      <c r="G441" s="753">
        <v>71</v>
      </c>
      <c r="I441" s="1097">
        <v>701</v>
      </c>
      <c r="J441" s="1098" t="s">
        <v>733</v>
      </c>
      <c r="K441" s="1098" t="s">
        <v>607</v>
      </c>
      <c r="L441" s="1098" t="s">
        <v>734</v>
      </c>
      <c r="O441" s="144"/>
      <c r="Q441" s="145"/>
    </row>
    <row r="442" spans="1:17" x14ac:dyDescent="0.3">
      <c r="F442" s="752">
        <v>264</v>
      </c>
      <c r="G442" s="753">
        <v>72</v>
      </c>
      <c r="I442" s="1097">
        <v>702</v>
      </c>
      <c r="J442" s="1098" t="s">
        <v>735</v>
      </c>
      <c r="K442" s="1098" t="s">
        <v>608</v>
      </c>
      <c r="L442" s="1098" t="s">
        <v>736</v>
      </c>
      <c r="O442" s="144"/>
      <c r="Q442" s="145"/>
    </row>
    <row r="443" spans="1:17" x14ac:dyDescent="0.3">
      <c r="F443" s="752">
        <v>140</v>
      </c>
      <c r="G443" s="753">
        <v>73</v>
      </c>
      <c r="I443" s="1097">
        <v>703</v>
      </c>
      <c r="J443" s="1098" t="s">
        <v>737</v>
      </c>
      <c r="K443" s="1098" t="s">
        <v>609</v>
      </c>
      <c r="L443" s="1098" t="s">
        <v>738</v>
      </c>
      <c r="O443" s="144"/>
      <c r="Q443" s="145"/>
    </row>
    <row r="444" spans="1:17" x14ac:dyDescent="0.3">
      <c r="F444" s="752">
        <v>90</v>
      </c>
      <c r="G444" s="753">
        <v>74</v>
      </c>
      <c r="I444" s="1097">
        <v>704</v>
      </c>
      <c r="J444" s="1098" t="s">
        <v>739</v>
      </c>
      <c r="K444" s="1098" t="s">
        <v>610</v>
      </c>
      <c r="L444" s="1098" t="s">
        <v>740</v>
      </c>
      <c r="O444" s="144"/>
      <c r="Q444" s="145"/>
    </row>
    <row r="445" spans="1:17" x14ac:dyDescent="0.3">
      <c r="A445" s="3"/>
      <c r="F445" s="752">
        <v>50</v>
      </c>
      <c r="G445" s="753">
        <v>75</v>
      </c>
      <c r="I445" s="1097">
        <v>705</v>
      </c>
      <c r="J445" s="1098" t="s">
        <v>741</v>
      </c>
      <c r="K445" s="1098" t="s">
        <v>101</v>
      </c>
      <c r="L445" s="1098" t="s">
        <v>742</v>
      </c>
      <c r="O445" s="144"/>
      <c r="Q445" s="145"/>
    </row>
    <row r="446" spans="1:17" x14ac:dyDescent="0.3">
      <c r="A446" s="3"/>
      <c r="F446" s="752">
        <v>44</v>
      </c>
      <c r="G446" s="753">
        <v>76</v>
      </c>
      <c r="I446" s="1097">
        <v>706</v>
      </c>
      <c r="J446" s="1098" t="s">
        <v>743</v>
      </c>
      <c r="K446" s="1098" t="s">
        <v>611</v>
      </c>
      <c r="L446" s="1098" t="s">
        <v>744</v>
      </c>
      <c r="O446" s="144"/>
      <c r="Q446" s="145"/>
    </row>
    <row r="447" spans="1:17" x14ac:dyDescent="0.3">
      <c r="A447" s="653" t="s">
        <v>1673</v>
      </c>
      <c r="F447" s="752">
        <v>33</v>
      </c>
      <c r="G447" s="753">
        <v>77</v>
      </c>
      <c r="I447" s="1097">
        <v>707</v>
      </c>
      <c r="J447" s="1098" t="s">
        <v>745</v>
      </c>
      <c r="K447" s="1098" t="s">
        <v>612</v>
      </c>
      <c r="L447" s="1098" t="s">
        <v>127</v>
      </c>
      <c r="O447" s="144"/>
      <c r="Q447" s="145"/>
    </row>
    <row r="448" spans="1:17" x14ac:dyDescent="0.3">
      <c r="A448" s="500" t="s">
        <v>1252</v>
      </c>
      <c r="F448" s="752">
        <v>22</v>
      </c>
      <c r="G448" s="753">
        <v>78</v>
      </c>
      <c r="I448" s="1097">
        <v>708</v>
      </c>
      <c r="J448" s="1098" t="s">
        <v>746</v>
      </c>
      <c r="K448" s="1098" t="s">
        <v>613</v>
      </c>
      <c r="L448" s="1098" t="s">
        <v>747</v>
      </c>
      <c r="O448" s="144"/>
      <c r="Q448" s="145"/>
    </row>
    <row r="449" spans="1:17" x14ac:dyDescent="0.3">
      <c r="A449" s="3"/>
      <c r="F449" s="752">
        <v>15</v>
      </c>
      <c r="G449" s="753">
        <v>79</v>
      </c>
      <c r="I449" s="1097">
        <v>709</v>
      </c>
      <c r="J449" s="1098" t="s">
        <v>748</v>
      </c>
      <c r="K449" s="1098" t="s">
        <v>614</v>
      </c>
      <c r="L449" s="1098" t="s">
        <v>749</v>
      </c>
      <c r="O449" s="144"/>
      <c r="Q449" s="145"/>
    </row>
    <row r="450" spans="1:17" x14ac:dyDescent="0.3">
      <c r="A450" s="3"/>
      <c r="F450" s="752">
        <v>15</v>
      </c>
      <c r="G450" s="753">
        <v>80</v>
      </c>
      <c r="I450" s="1097">
        <v>710</v>
      </c>
      <c r="J450" s="1098" t="s">
        <v>750</v>
      </c>
      <c r="K450" s="1098" t="s">
        <v>615</v>
      </c>
      <c r="L450" s="1098" t="s">
        <v>751</v>
      </c>
      <c r="O450" s="144"/>
      <c r="Q450" s="145"/>
    </row>
    <row r="451" spans="1:17" x14ac:dyDescent="0.3">
      <c r="A451" s="3"/>
      <c r="F451" s="752">
        <v>15</v>
      </c>
      <c r="G451" s="753">
        <v>81</v>
      </c>
      <c r="I451" s="1097">
        <v>711</v>
      </c>
      <c r="J451" s="1098" t="s">
        <v>752</v>
      </c>
      <c r="K451" s="1098" t="s">
        <v>616</v>
      </c>
      <c r="L451" s="1098" t="s">
        <v>518</v>
      </c>
      <c r="O451" s="144"/>
      <c r="Q451" s="145"/>
    </row>
    <row r="452" spans="1:17" x14ac:dyDescent="0.3">
      <c r="A452" s="3"/>
      <c r="F452" s="752">
        <v>5</v>
      </c>
      <c r="G452" s="753">
        <v>82</v>
      </c>
      <c r="I452" s="1097">
        <v>712</v>
      </c>
      <c r="J452" s="1098" t="s">
        <v>753</v>
      </c>
      <c r="K452" s="1098" t="s">
        <v>617</v>
      </c>
      <c r="L452" s="1098" t="s">
        <v>241</v>
      </c>
      <c r="O452" s="144"/>
      <c r="Q452" s="145"/>
    </row>
    <row r="453" spans="1:17" x14ac:dyDescent="0.3">
      <c r="A453" s="3"/>
      <c r="F453" s="752">
        <v>9</v>
      </c>
      <c r="G453" s="753">
        <v>83</v>
      </c>
      <c r="I453" s="1097">
        <v>713</v>
      </c>
      <c r="J453" s="1098" t="s">
        <v>754</v>
      </c>
      <c r="K453" s="1098" t="s">
        <v>618</v>
      </c>
      <c r="L453" s="1098" t="s">
        <v>755</v>
      </c>
      <c r="O453" s="144"/>
      <c r="Q453" s="145"/>
    </row>
    <row r="454" spans="1:17" x14ac:dyDescent="0.3">
      <c r="A454" s="3"/>
      <c r="F454" s="752">
        <v>7</v>
      </c>
      <c r="G454" s="753">
        <v>84</v>
      </c>
      <c r="I454" s="1097">
        <v>801</v>
      </c>
      <c r="J454" s="1098" t="s">
        <v>756</v>
      </c>
      <c r="K454" s="1098" t="s">
        <v>619</v>
      </c>
      <c r="L454" s="1098" t="s">
        <v>757</v>
      </c>
      <c r="O454" s="144"/>
      <c r="Q454" s="145"/>
    </row>
    <row r="455" spans="1:17" x14ac:dyDescent="0.3">
      <c r="A455" s="3"/>
      <c r="F455" s="752">
        <v>6</v>
      </c>
      <c r="G455" s="753">
        <v>85</v>
      </c>
      <c r="I455" s="1097">
        <v>802</v>
      </c>
      <c r="J455" s="1098" t="s">
        <v>758</v>
      </c>
      <c r="K455" s="1098" t="s">
        <v>620</v>
      </c>
      <c r="L455" s="1098" t="s">
        <v>759</v>
      </c>
      <c r="O455" s="144"/>
      <c r="Q455" s="145"/>
    </row>
    <row r="456" spans="1:17" x14ac:dyDescent="0.3">
      <c r="A456" s="3"/>
      <c r="F456" s="752">
        <v>6</v>
      </c>
      <c r="G456" s="753">
        <v>86</v>
      </c>
      <c r="I456" s="1097">
        <v>803</v>
      </c>
      <c r="J456" s="1098" t="s">
        <v>760</v>
      </c>
      <c r="K456" s="1098" t="s">
        <v>621</v>
      </c>
      <c r="L456" s="1098" t="s">
        <v>761</v>
      </c>
      <c r="O456" s="144"/>
      <c r="Q456" s="145"/>
    </row>
    <row r="457" spans="1:17" x14ac:dyDescent="0.3">
      <c r="A457" s="3"/>
      <c r="F457" s="752">
        <v>1</v>
      </c>
      <c r="G457" s="753">
        <v>87</v>
      </c>
      <c r="I457" s="1097">
        <v>804</v>
      </c>
      <c r="J457" s="1098" t="s">
        <v>762</v>
      </c>
      <c r="K457" s="1098" t="s">
        <v>622</v>
      </c>
      <c r="L457" s="1098" t="s">
        <v>763</v>
      </c>
      <c r="O457" s="144"/>
      <c r="Q457" s="145"/>
    </row>
    <row r="458" spans="1:17" x14ac:dyDescent="0.3">
      <c r="A458" s="3"/>
      <c r="F458" s="752">
        <v>2</v>
      </c>
      <c r="G458" s="753">
        <v>88</v>
      </c>
      <c r="I458" s="1097">
        <v>805</v>
      </c>
      <c r="J458" s="1098" t="s">
        <v>764</v>
      </c>
      <c r="K458" s="1098" t="s">
        <v>623</v>
      </c>
      <c r="L458" s="1098" t="s">
        <v>765</v>
      </c>
      <c r="O458" s="144"/>
      <c r="Q458" s="145"/>
    </row>
    <row r="459" spans="1:17" x14ac:dyDescent="0.3">
      <c r="A459" s="3"/>
      <c r="F459" s="752">
        <v>1</v>
      </c>
      <c r="G459" s="753">
        <v>91</v>
      </c>
      <c r="I459" s="1097">
        <v>806</v>
      </c>
      <c r="J459" s="1098" t="s">
        <v>766</v>
      </c>
      <c r="K459" s="1098" t="s">
        <v>767</v>
      </c>
      <c r="L459" s="1098" t="s">
        <v>768</v>
      </c>
      <c r="O459" s="144"/>
      <c r="Q459" s="145"/>
    </row>
    <row r="460" spans="1:17" x14ac:dyDescent="0.3">
      <c r="A460" s="3"/>
      <c r="F460" s="89">
        <v>1</v>
      </c>
      <c r="G460" s="89">
        <v>92</v>
      </c>
      <c r="I460" s="1097">
        <v>807</v>
      </c>
      <c r="J460" s="1098" t="s">
        <v>769</v>
      </c>
      <c r="K460" s="1098" t="s">
        <v>624</v>
      </c>
      <c r="L460" s="1098" t="s">
        <v>770</v>
      </c>
      <c r="O460" s="144"/>
      <c r="Q460" s="145"/>
    </row>
    <row r="461" spans="1:17" x14ac:dyDescent="0.3">
      <c r="A461" s="3"/>
      <c r="F461" s="89">
        <v>1</v>
      </c>
      <c r="G461" s="89">
        <v>93</v>
      </c>
      <c r="I461" s="1097">
        <v>808</v>
      </c>
      <c r="J461" s="1098" t="s">
        <v>771</v>
      </c>
      <c r="K461" s="1098" t="s">
        <v>625</v>
      </c>
      <c r="L461" s="1098" t="s">
        <v>772</v>
      </c>
      <c r="O461" s="144"/>
      <c r="Q461" s="145"/>
    </row>
    <row r="462" spans="1:17" x14ac:dyDescent="0.3">
      <c r="A462" s="3"/>
      <c r="F462" s="89">
        <v>1</v>
      </c>
      <c r="G462" s="89">
        <v>95</v>
      </c>
      <c r="I462" s="1097">
        <v>809</v>
      </c>
      <c r="J462" s="1098" t="s">
        <v>773</v>
      </c>
      <c r="K462" s="1098" t="s">
        <v>626</v>
      </c>
      <c r="L462" s="1098" t="s">
        <v>774</v>
      </c>
      <c r="O462" s="144"/>
      <c r="Q462" s="145"/>
    </row>
    <row r="463" spans="1:17" x14ac:dyDescent="0.3">
      <c r="A463" s="3"/>
      <c r="I463" s="1097">
        <v>810</v>
      </c>
      <c r="J463" s="1098" t="s">
        <v>775</v>
      </c>
      <c r="K463" s="1098" t="s">
        <v>627</v>
      </c>
      <c r="L463" s="1098" t="s">
        <v>776</v>
      </c>
      <c r="O463" s="144"/>
      <c r="Q463" s="145"/>
    </row>
    <row r="464" spans="1:17" x14ac:dyDescent="0.3">
      <c r="A464" s="3"/>
      <c r="I464" s="1097">
        <v>811</v>
      </c>
      <c r="J464" s="1098" t="s">
        <v>777</v>
      </c>
      <c r="K464" s="1098" t="s">
        <v>628</v>
      </c>
      <c r="L464" s="1098" t="s">
        <v>778</v>
      </c>
      <c r="O464" s="144"/>
      <c r="Q464" s="145"/>
    </row>
    <row r="465" spans="1:17" x14ac:dyDescent="0.3">
      <c r="A465" s="3"/>
      <c r="O465" s="144"/>
      <c r="Q465" s="145"/>
    </row>
    <row r="466" spans="1:17" x14ac:dyDescent="0.3">
      <c r="A466" s="3"/>
      <c r="O466" s="144"/>
      <c r="Q466" s="145"/>
    </row>
    <row r="467" spans="1:17" x14ac:dyDescent="0.3">
      <c r="A467" s="3"/>
      <c r="O467" s="144"/>
      <c r="Q467" s="145"/>
    </row>
    <row r="468" spans="1:17" x14ac:dyDescent="0.3">
      <c r="A468" s="3"/>
      <c r="O468" s="144"/>
      <c r="Q468" s="145"/>
    </row>
    <row r="469" spans="1:17" x14ac:dyDescent="0.3">
      <c r="A469" s="3"/>
      <c r="O469" s="144"/>
      <c r="Q469" s="145"/>
    </row>
    <row r="470" spans="1:17" x14ac:dyDescent="0.3">
      <c r="A470" s="3"/>
      <c r="O470" s="144"/>
      <c r="Q470" s="145"/>
    </row>
    <row r="471" spans="1:17" x14ac:dyDescent="0.3">
      <c r="A471" s="3"/>
      <c r="O471" s="144"/>
      <c r="Q471" s="145"/>
    </row>
    <row r="472" spans="1:17" x14ac:dyDescent="0.3">
      <c r="A472" s="3"/>
      <c r="O472" s="144"/>
      <c r="Q472" s="145"/>
    </row>
    <row r="473" spans="1:17" x14ac:dyDescent="0.3">
      <c r="A473" s="3"/>
      <c r="O473" s="144"/>
      <c r="Q473" s="145"/>
    </row>
    <row r="474" spans="1:17" x14ac:dyDescent="0.3">
      <c r="A474" s="3"/>
      <c r="O474" s="144"/>
      <c r="Q474" s="145"/>
    </row>
    <row r="475" spans="1:17" x14ac:dyDescent="0.3">
      <c r="A475" s="3"/>
      <c r="O475" s="144"/>
      <c r="Q475" s="145"/>
    </row>
    <row r="476" spans="1:17" x14ac:dyDescent="0.3">
      <c r="A476" s="3"/>
      <c r="O476" s="144"/>
      <c r="Q476" s="145"/>
    </row>
    <row r="477" spans="1:17" x14ac:dyDescent="0.3">
      <c r="A477" s="3"/>
      <c r="O477" s="144"/>
      <c r="Q477" s="145"/>
    </row>
    <row r="478" spans="1:17" x14ac:dyDescent="0.3">
      <c r="A478" s="3"/>
      <c r="O478" s="144"/>
      <c r="Q478" s="145"/>
    </row>
    <row r="479" spans="1:17" x14ac:dyDescent="0.3">
      <c r="A479" s="3"/>
      <c r="O479" s="144"/>
      <c r="Q479" s="145"/>
    </row>
    <row r="480" spans="1:17" x14ac:dyDescent="0.3">
      <c r="A480" s="3"/>
      <c r="O480" s="144"/>
      <c r="Q480" s="145"/>
    </row>
    <row r="481" spans="1:17" x14ac:dyDescent="0.3">
      <c r="A481" s="3"/>
      <c r="O481" s="144"/>
      <c r="Q481" s="145"/>
    </row>
    <row r="482" spans="1:17" x14ac:dyDescent="0.3">
      <c r="A482" s="3"/>
      <c r="O482" s="144"/>
      <c r="Q482" s="145"/>
    </row>
    <row r="483" spans="1:17" x14ac:dyDescent="0.3">
      <c r="A483" s="3"/>
      <c r="O483" s="144"/>
      <c r="Q483" s="145"/>
    </row>
    <row r="484" spans="1:17" x14ac:dyDescent="0.3">
      <c r="A484" s="3"/>
      <c r="O484" s="144"/>
      <c r="Q484" s="145"/>
    </row>
    <row r="485" spans="1:17" x14ac:dyDescent="0.3">
      <c r="A485" s="3"/>
      <c r="O485" s="144"/>
      <c r="Q485" s="145"/>
    </row>
    <row r="486" spans="1:17" x14ac:dyDescent="0.3">
      <c r="A486" s="3"/>
      <c r="L486" s="31"/>
      <c r="O486" s="144"/>
      <c r="Q486" s="145"/>
    </row>
    <row r="487" spans="1:17" x14ac:dyDescent="0.3">
      <c r="A487" s="3"/>
      <c r="L487" s="31"/>
      <c r="O487" s="144"/>
      <c r="Q487" s="145"/>
    </row>
    <row r="488" spans="1:17" x14ac:dyDescent="0.3">
      <c r="A488" s="3"/>
      <c r="L488" s="31"/>
      <c r="O488" s="144"/>
      <c r="Q488" s="145"/>
    </row>
    <row r="489" spans="1:17" x14ac:dyDescent="0.3">
      <c r="A489" s="3"/>
      <c r="L489" s="31"/>
      <c r="O489" s="144"/>
      <c r="Q489" s="145"/>
    </row>
    <row r="490" spans="1:17" x14ac:dyDescent="0.3">
      <c r="A490" s="3"/>
      <c r="L490" s="31"/>
      <c r="O490" s="144"/>
      <c r="Q490" s="145"/>
    </row>
    <row r="491" spans="1:17" x14ac:dyDescent="0.3">
      <c r="A491" s="3"/>
      <c r="L491" s="31"/>
      <c r="O491" s="144"/>
      <c r="Q491" s="145"/>
    </row>
    <row r="492" spans="1:17" x14ac:dyDescent="0.3">
      <c r="A492" s="3"/>
      <c r="L492" s="31"/>
      <c r="O492" s="144"/>
      <c r="Q492" s="145"/>
    </row>
    <row r="493" spans="1:17" x14ac:dyDescent="0.3">
      <c r="A493" s="3"/>
      <c r="L493" s="31"/>
      <c r="O493" s="144"/>
      <c r="Q493" s="145"/>
    </row>
    <row r="494" spans="1:17" x14ac:dyDescent="0.3">
      <c r="A494" s="3"/>
      <c r="L494" s="31"/>
      <c r="O494" s="144"/>
      <c r="Q494" s="145"/>
    </row>
    <row r="495" spans="1:17" x14ac:dyDescent="0.3">
      <c r="A495" s="3"/>
      <c r="L495" s="31"/>
      <c r="O495" s="144"/>
      <c r="Q495" s="145"/>
    </row>
    <row r="496" spans="1:17" x14ac:dyDescent="0.3">
      <c r="A496" s="3"/>
      <c r="L496" s="31"/>
      <c r="O496" s="144"/>
      <c r="Q496" s="145"/>
    </row>
    <row r="497" spans="1:17" x14ac:dyDescent="0.3">
      <c r="A497" s="3"/>
      <c r="L497" s="31"/>
      <c r="O497" s="144"/>
      <c r="Q497" s="145"/>
    </row>
    <row r="498" spans="1:17" x14ac:dyDescent="0.3">
      <c r="A498" s="3"/>
      <c r="L498" s="31"/>
      <c r="O498" s="144"/>
      <c r="Q498" s="145"/>
    </row>
    <row r="499" spans="1:17" x14ac:dyDescent="0.3">
      <c r="A499" s="3"/>
      <c r="L499" s="31"/>
      <c r="O499" s="144"/>
      <c r="Q499" s="145"/>
    </row>
    <row r="500" spans="1:17" x14ac:dyDescent="0.3">
      <c r="A500" s="3"/>
      <c r="L500" s="31"/>
      <c r="O500" s="144"/>
      <c r="Q500" s="145"/>
    </row>
    <row r="501" spans="1:17" x14ac:dyDescent="0.3">
      <c r="A501" s="3"/>
      <c r="L501" s="31"/>
      <c r="O501" s="144"/>
      <c r="Q501" s="145"/>
    </row>
    <row r="502" spans="1:17" x14ac:dyDescent="0.3">
      <c r="A502" s="3"/>
      <c r="L502" s="31"/>
      <c r="O502" s="144"/>
      <c r="Q502" s="145"/>
    </row>
    <row r="503" spans="1:17" x14ac:dyDescent="0.3">
      <c r="A503" s="3"/>
      <c r="L503" s="31"/>
      <c r="O503" s="144"/>
      <c r="Q503" s="145"/>
    </row>
    <row r="504" spans="1:17" x14ac:dyDescent="0.3">
      <c r="A504" s="3"/>
      <c r="L504" s="31"/>
      <c r="O504" s="144"/>
      <c r="Q504" s="145"/>
    </row>
    <row r="505" spans="1:17" x14ac:dyDescent="0.3">
      <c r="A505" s="3"/>
      <c r="L505" s="31"/>
      <c r="O505" s="144"/>
      <c r="Q505" s="145"/>
    </row>
    <row r="506" spans="1:17" x14ac:dyDescent="0.3">
      <c r="A506" s="3"/>
      <c r="L506" s="31"/>
      <c r="O506" s="144"/>
      <c r="Q506" s="145"/>
    </row>
    <row r="507" spans="1:17" x14ac:dyDescent="0.3">
      <c r="A507" s="3"/>
      <c r="L507" s="31"/>
      <c r="O507" s="144"/>
      <c r="Q507" s="145"/>
    </row>
    <row r="508" spans="1:17" x14ac:dyDescent="0.3">
      <c r="A508" s="3"/>
    </row>
    <row r="509" spans="1:17" x14ac:dyDescent="0.3">
      <c r="A509" s="3"/>
    </row>
    <row r="510" spans="1:17" x14ac:dyDescent="0.3">
      <c r="A510" s="3"/>
    </row>
    <row r="511" spans="1:17" x14ac:dyDescent="0.3">
      <c r="A511" s="3"/>
    </row>
    <row r="512" spans="1:17" x14ac:dyDescent="0.3">
      <c r="A512" s="3"/>
    </row>
    <row r="513" spans="1:1" x14ac:dyDescent="0.3">
      <c r="A513" s="3"/>
    </row>
    <row r="514" spans="1:1" x14ac:dyDescent="0.3">
      <c r="A514" s="3"/>
    </row>
    <row r="515" spans="1:1" x14ac:dyDescent="0.3">
      <c r="A515" s="3"/>
    </row>
    <row r="516" spans="1:1" x14ac:dyDescent="0.3">
      <c r="A516" s="3"/>
    </row>
    <row r="517" spans="1:1" x14ac:dyDescent="0.3">
      <c r="A517" s="3"/>
    </row>
    <row r="518" spans="1:1" x14ac:dyDescent="0.3">
      <c r="A518" s="3"/>
    </row>
    <row r="519" spans="1:1" x14ac:dyDescent="0.3">
      <c r="A519" s="3"/>
    </row>
    <row r="520" spans="1:1" x14ac:dyDescent="0.3">
      <c r="A520" s="3"/>
    </row>
    <row r="521" spans="1:1" x14ac:dyDescent="0.3">
      <c r="A521" s="3"/>
    </row>
    <row r="522" spans="1:1" x14ac:dyDescent="0.3">
      <c r="A522" s="3"/>
    </row>
    <row r="523" spans="1:1" x14ac:dyDescent="0.3">
      <c r="A523" s="3"/>
    </row>
    <row r="524" spans="1:1" x14ac:dyDescent="0.3">
      <c r="A524" s="3"/>
    </row>
    <row r="525" spans="1:1" x14ac:dyDescent="0.3">
      <c r="A525" s="3"/>
    </row>
    <row r="526" spans="1:1" x14ac:dyDescent="0.3">
      <c r="A526" s="3"/>
    </row>
    <row r="527" spans="1:1" x14ac:dyDescent="0.3">
      <c r="A527" s="3"/>
    </row>
    <row r="528" spans="1:1" x14ac:dyDescent="0.3">
      <c r="A528" s="3"/>
    </row>
  </sheetData>
  <mergeCells count="23">
    <mergeCell ref="H292:I292"/>
    <mergeCell ref="A311:A312"/>
    <mergeCell ref="B311:D311"/>
    <mergeCell ref="H127:K129"/>
    <mergeCell ref="A135:A136"/>
    <mergeCell ref="D135:D136"/>
    <mergeCell ref="A264:A265"/>
    <mergeCell ref="A274:A275"/>
    <mergeCell ref="B274:D274"/>
    <mergeCell ref="A292:A293"/>
    <mergeCell ref="B292:C292"/>
    <mergeCell ref="D292:E292"/>
    <mergeCell ref="F292:G292"/>
    <mergeCell ref="D58:E58"/>
    <mergeCell ref="G58:H58"/>
    <mergeCell ref="A70:A71"/>
    <mergeCell ref="B70:D70"/>
    <mergeCell ref="E70:G70"/>
    <mergeCell ref="A82:A83"/>
    <mergeCell ref="B82:B83"/>
    <mergeCell ref="C82:C83"/>
    <mergeCell ref="A115:A116"/>
    <mergeCell ref="B115:G115"/>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2:L70"/>
  <sheetViews>
    <sheetView zoomScaleNormal="100" workbookViewId="0">
      <selection activeCell="I33" sqref="I33"/>
    </sheetView>
  </sheetViews>
  <sheetFormatPr defaultColWidth="9.1796875" defaultRowHeight="14" x14ac:dyDescent="0.3"/>
  <cols>
    <col min="1" max="1" width="32.1796875" style="31" customWidth="1"/>
    <col min="2" max="2" width="16.54296875" style="3" customWidth="1"/>
    <col min="3" max="3" width="14.7265625" style="3" customWidth="1"/>
    <col min="4" max="4" width="14.453125" style="3" customWidth="1"/>
    <col min="5" max="5" width="16" style="3" customWidth="1"/>
    <col min="6" max="6" width="19.1796875" style="3" customWidth="1"/>
    <col min="7" max="7" width="13.7265625" style="3" customWidth="1"/>
    <col min="8" max="8" width="16.26953125" style="3" customWidth="1"/>
    <col min="9" max="9" width="18.7265625" style="3" customWidth="1"/>
    <col min="10" max="13" width="13" style="3" bestFit="1" customWidth="1"/>
    <col min="14" max="14" width="12.1796875" style="3" customWidth="1"/>
    <col min="15" max="16384" width="9.1796875" style="3"/>
  </cols>
  <sheetData>
    <row r="2" spans="1:11" ht="14.5" thickBot="1" x14ac:dyDescent="0.35">
      <c r="A2" s="6" t="s">
        <v>2085</v>
      </c>
    </row>
    <row r="3" spans="1:11" ht="28.5" thickBot="1" x14ac:dyDescent="0.35">
      <c r="A3" s="61"/>
      <c r="B3" s="42" t="s">
        <v>832</v>
      </c>
      <c r="C3" s="42" t="s">
        <v>840</v>
      </c>
    </row>
    <row r="4" spans="1:11" ht="14.5" thickBot="1" x14ac:dyDescent="0.35">
      <c r="A4" s="234">
        <v>2024</v>
      </c>
      <c r="B4" s="33">
        <v>4397</v>
      </c>
      <c r="C4" s="33">
        <v>475069.52</v>
      </c>
      <c r="D4" s="21"/>
    </row>
    <row r="5" spans="1:11" ht="14.5" thickBot="1" x14ac:dyDescent="0.35">
      <c r="A5" s="234">
        <v>2025</v>
      </c>
      <c r="B5" s="33">
        <v>3575</v>
      </c>
      <c r="C5" s="33">
        <v>398251</v>
      </c>
      <c r="D5" s="21"/>
    </row>
    <row r="6" spans="1:11" x14ac:dyDescent="0.3">
      <c r="A6" s="122" t="s">
        <v>2086</v>
      </c>
      <c r="B6" s="21"/>
      <c r="C6" s="21"/>
      <c r="D6" s="21"/>
    </row>
    <row r="7" spans="1:11" x14ac:dyDescent="0.3">
      <c r="A7" s="123"/>
    </row>
    <row r="8" spans="1:11" ht="14.5" thickBot="1" x14ac:dyDescent="0.35">
      <c r="A8" s="6" t="s">
        <v>2087</v>
      </c>
    </row>
    <row r="9" spans="1:11" ht="56.5" thickBot="1" x14ac:dyDescent="0.35">
      <c r="A9" s="814" t="s">
        <v>349</v>
      </c>
      <c r="B9" s="832"/>
      <c r="C9" s="889"/>
      <c r="D9" s="165" t="s">
        <v>841</v>
      </c>
      <c r="E9" s="163" t="s">
        <v>842</v>
      </c>
      <c r="F9" s="163" t="s">
        <v>350</v>
      </c>
      <c r="G9" s="163" t="s">
        <v>351</v>
      </c>
      <c r="H9" s="163" t="s">
        <v>352</v>
      </c>
      <c r="I9" s="163" t="s">
        <v>353</v>
      </c>
      <c r="J9" s="163" t="s">
        <v>12</v>
      </c>
    </row>
    <row r="10" spans="1:11" ht="14.5" thickBot="1" x14ac:dyDescent="0.35">
      <c r="A10" s="895" t="s">
        <v>354</v>
      </c>
      <c r="B10" s="893" t="s">
        <v>12</v>
      </c>
      <c r="C10" s="894"/>
      <c r="D10" s="178">
        <v>79</v>
      </c>
      <c r="E10" s="178">
        <v>26</v>
      </c>
      <c r="F10" s="178">
        <v>106</v>
      </c>
      <c r="G10" s="178">
        <v>18</v>
      </c>
      <c r="H10" s="178">
        <v>10</v>
      </c>
      <c r="I10" s="178">
        <v>685</v>
      </c>
      <c r="J10" s="193">
        <v>924</v>
      </c>
      <c r="K10" s="21"/>
    </row>
    <row r="11" spans="1:11" ht="14.5" thickBot="1" x14ac:dyDescent="0.35">
      <c r="A11" s="896"/>
      <c r="B11" s="895" t="s">
        <v>355</v>
      </c>
      <c r="C11" s="217" t="s">
        <v>900</v>
      </c>
      <c r="D11" s="615">
        <v>23</v>
      </c>
      <c r="E11" s="615">
        <v>0</v>
      </c>
      <c r="F11" s="615">
        <v>15</v>
      </c>
      <c r="G11" s="615">
        <v>0</v>
      </c>
      <c r="H11" s="615">
        <v>1</v>
      </c>
      <c r="I11" s="615">
        <v>215</v>
      </c>
      <c r="J11" s="494">
        <v>254</v>
      </c>
      <c r="K11" s="21"/>
    </row>
    <row r="12" spans="1:11" ht="14.5" thickBot="1" x14ac:dyDescent="0.35">
      <c r="A12" s="896"/>
      <c r="B12" s="896"/>
      <c r="C12" s="217" t="s">
        <v>901</v>
      </c>
      <c r="D12" s="615">
        <v>45</v>
      </c>
      <c r="E12" s="615">
        <v>19</v>
      </c>
      <c r="F12" s="615">
        <v>62</v>
      </c>
      <c r="G12" s="615">
        <v>14</v>
      </c>
      <c r="H12" s="615">
        <v>7</v>
      </c>
      <c r="I12" s="615">
        <v>320</v>
      </c>
      <c r="J12" s="494">
        <v>467</v>
      </c>
      <c r="K12" s="21"/>
    </row>
    <row r="13" spans="1:11" ht="14.5" thickBot="1" x14ac:dyDescent="0.35">
      <c r="A13" s="897"/>
      <c r="B13" s="897"/>
      <c r="C13" s="217" t="s">
        <v>902</v>
      </c>
      <c r="D13" s="615">
        <v>11</v>
      </c>
      <c r="E13" s="615">
        <v>7</v>
      </c>
      <c r="F13" s="615">
        <v>29</v>
      </c>
      <c r="G13" s="615">
        <v>4</v>
      </c>
      <c r="H13" s="615">
        <v>2</v>
      </c>
      <c r="I13" s="615">
        <v>150</v>
      </c>
      <c r="J13" s="494">
        <v>203</v>
      </c>
      <c r="K13" s="21"/>
    </row>
    <row r="14" spans="1:11" ht="14.5" thickBot="1" x14ac:dyDescent="0.35">
      <c r="A14" s="891" t="s">
        <v>356</v>
      </c>
      <c r="B14" s="892"/>
      <c r="C14" s="218" t="s">
        <v>357</v>
      </c>
      <c r="D14" s="615">
        <v>10</v>
      </c>
      <c r="E14" s="219">
        <v>2</v>
      </c>
      <c r="F14" s="219">
        <v>7</v>
      </c>
      <c r="G14" s="219">
        <v>0</v>
      </c>
      <c r="H14" s="219">
        <v>0</v>
      </c>
      <c r="I14" s="219">
        <v>8</v>
      </c>
      <c r="J14" s="220">
        <v>27</v>
      </c>
      <c r="K14" s="21"/>
    </row>
    <row r="15" spans="1:11" x14ac:dyDescent="0.3">
      <c r="A15" s="123" t="s">
        <v>2090</v>
      </c>
      <c r="D15" s="164"/>
    </row>
    <row r="16" spans="1:11" x14ac:dyDescent="0.3">
      <c r="A16" s="123"/>
    </row>
    <row r="17" spans="1:12" ht="14.5" thickBot="1" x14ac:dyDescent="0.35">
      <c r="A17" s="6" t="s">
        <v>1684</v>
      </c>
    </row>
    <row r="18" spans="1:12" ht="14.5" thickBot="1" x14ac:dyDescent="0.35">
      <c r="A18" s="847" t="s">
        <v>358</v>
      </c>
      <c r="B18" s="848"/>
      <c r="C18" s="613">
        <v>2024</v>
      </c>
      <c r="D18" s="613">
        <v>2025</v>
      </c>
      <c r="I18" s="226"/>
      <c r="J18" s="226"/>
      <c r="K18" s="224"/>
      <c r="L18" s="224"/>
    </row>
    <row r="19" spans="1:12" ht="14.5" thickBot="1" x14ac:dyDescent="0.35">
      <c r="A19" s="890" t="s">
        <v>903</v>
      </c>
      <c r="B19" s="890"/>
      <c r="C19" s="221">
        <v>4564</v>
      </c>
      <c r="D19" s="221">
        <v>4536</v>
      </c>
      <c r="I19" s="55"/>
      <c r="J19" s="55"/>
      <c r="K19" s="146"/>
      <c r="L19" s="125"/>
    </row>
    <row r="20" spans="1:12" ht="14.5" thickBot="1" x14ac:dyDescent="0.35">
      <c r="A20" s="890" t="s">
        <v>904</v>
      </c>
      <c r="B20" s="890"/>
      <c r="C20" s="222">
        <v>30</v>
      </c>
      <c r="D20" s="222">
        <v>26</v>
      </c>
      <c r="I20" s="55"/>
      <c r="J20" s="55"/>
      <c r="K20" s="146"/>
      <c r="L20" s="125"/>
    </row>
    <row r="21" spans="1:12" ht="14.5" thickBot="1" x14ac:dyDescent="0.35">
      <c r="A21" s="898" t="s">
        <v>905</v>
      </c>
      <c r="B21" s="898"/>
      <c r="C21" s="222">
        <v>11</v>
      </c>
      <c r="D21" s="222">
        <v>13</v>
      </c>
      <c r="I21" s="55"/>
      <c r="J21" s="55"/>
      <c r="K21" s="146"/>
      <c r="L21" s="125"/>
    </row>
    <row r="22" spans="1:12" ht="14.5" thickBot="1" x14ac:dyDescent="0.35">
      <c r="A22" s="899" t="s">
        <v>2088</v>
      </c>
      <c r="B22" s="899"/>
      <c r="C22" s="221">
        <v>62</v>
      </c>
      <c r="D22" s="221">
        <v>60</v>
      </c>
      <c r="I22" s="55"/>
      <c r="J22" s="55"/>
      <c r="K22" s="162"/>
      <c r="L22" s="225"/>
    </row>
    <row r="23" spans="1:12" ht="14.5" thickBot="1" x14ac:dyDescent="0.35">
      <c r="A23" s="898" t="s">
        <v>359</v>
      </c>
      <c r="B23" s="898"/>
      <c r="C23" s="222">
        <v>89</v>
      </c>
      <c r="D23" s="222">
        <v>71</v>
      </c>
      <c r="I23" s="55"/>
      <c r="J23" s="67"/>
      <c r="K23" s="146"/>
      <c r="L23" s="125"/>
    </row>
    <row r="24" spans="1:12" ht="14.5" thickBot="1" x14ac:dyDescent="0.35">
      <c r="A24" s="888" t="s">
        <v>360</v>
      </c>
      <c r="B24" s="223" t="s">
        <v>906</v>
      </c>
      <c r="C24" s="222">
        <v>285</v>
      </c>
      <c r="D24" s="222">
        <v>298</v>
      </c>
      <c r="I24" s="55"/>
      <c r="J24" s="67"/>
      <c r="K24" s="146"/>
      <c r="L24" s="125"/>
    </row>
    <row r="25" spans="1:12" ht="14.5" thickBot="1" x14ac:dyDescent="0.35">
      <c r="A25" s="888"/>
      <c r="B25" s="223" t="s">
        <v>361</v>
      </c>
      <c r="C25" s="222">
        <v>14</v>
      </c>
      <c r="D25" s="222">
        <v>11</v>
      </c>
    </row>
    <row r="26" spans="1:12" x14ac:dyDescent="0.3">
      <c r="A26" s="122" t="s">
        <v>2089</v>
      </c>
      <c r="B26" s="21"/>
      <c r="C26" s="21"/>
      <c r="D26" s="21"/>
      <c r="F26" s="124"/>
      <c r="H26" s="90"/>
    </row>
    <row r="27" spans="1:12" x14ac:dyDescent="0.3">
      <c r="A27" s="123" t="s">
        <v>978</v>
      </c>
      <c r="F27" s="124"/>
      <c r="H27" s="90"/>
    </row>
    <row r="29" spans="1:12" x14ac:dyDescent="0.3">
      <c r="A29" s="6"/>
    </row>
    <row r="30" spans="1:12" ht="14.5" thickBot="1" x14ac:dyDescent="0.35">
      <c r="A30" s="6" t="s">
        <v>1079</v>
      </c>
    </row>
    <row r="31" spans="1:12" ht="14.5" thickBot="1" x14ac:dyDescent="0.35">
      <c r="A31" s="48" t="s">
        <v>362</v>
      </c>
      <c r="B31" s="614">
        <v>2024</v>
      </c>
      <c r="C31" s="614">
        <v>2025</v>
      </c>
    </row>
    <row r="32" spans="1:12" ht="14.5" thickBot="1" x14ac:dyDescent="0.35">
      <c r="A32" s="184" t="s">
        <v>907</v>
      </c>
      <c r="B32" s="177">
        <v>771</v>
      </c>
      <c r="C32" s="177">
        <v>780</v>
      </c>
      <c r="D32" s="21"/>
    </row>
    <row r="33" spans="1:10" ht="14.5" thickBot="1" x14ac:dyDescent="0.35">
      <c r="A33" s="197" t="s">
        <v>363</v>
      </c>
      <c r="B33" s="177">
        <v>286</v>
      </c>
      <c r="C33" s="177">
        <v>285</v>
      </c>
      <c r="D33" s="21"/>
    </row>
    <row r="34" spans="1:10" ht="14.5" thickBot="1" x14ac:dyDescent="0.35">
      <c r="A34" s="197" t="s">
        <v>364</v>
      </c>
      <c r="B34" s="177">
        <v>164</v>
      </c>
      <c r="C34" s="177">
        <v>164</v>
      </c>
      <c r="D34" s="21"/>
    </row>
    <row r="35" spans="1:10" x14ac:dyDescent="0.3">
      <c r="A35" s="122" t="s">
        <v>365</v>
      </c>
      <c r="B35" s="21"/>
      <c r="C35" s="21"/>
      <c r="D35" s="21"/>
    </row>
    <row r="36" spans="1:10" x14ac:dyDescent="0.3">
      <c r="A36" s="126"/>
    </row>
    <row r="37" spans="1:10" ht="14.5" thickBot="1" x14ac:dyDescent="0.35">
      <c r="A37" s="6" t="s">
        <v>1080</v>
      </c>
    </row>
    <row r="38" spans="1:10" ht="28.5" thickBot="1" x14ac:dyDescent="0.35">
      <c r="A38" s="48" t="s">
        <v>366</v>
      </c>
      <c r="B38" s="614">
        <v>2024</v>
      </c>
      <c r="C38" s="614">
        <v>2025</v>
      </c>
    </row>
    <row r="39" spans="1:10" ht="14.5" thickBot="1" x14ac:dyDescent="0.35">
      <c r="A39" s="197" t="s">
        <v>908</v>
      </c>
      <c r="B39" s="180">
        <v>1465</v>
      </c>
      <c r="C39" s="180">
        <v>1453</v>
      </c>
      <c r="F39" s="12"/>
    </row>
    <row r="40" spans="1:10" ht="14.5" thickBot="1" x14ac:dyDescent="0.35">
      <c r="A40" s="197" t="s">
        <v>367</v>
      </c>
      <c r="B40" s="180">
        <v>2606</v>
      </c>
      <c r="C40" s="180">
        <v>2614</v>
      </c>
      <c r="F40" s="12"/>
    </row>
    <row r="41" spans="1:10" ht="14.5" thickBot="1" x14ac:dyDescent="0.35">
      <c r="A41" s="197" t="s">
        <v>368</v>
      </c>
      <c r="B41" s="177">
        <v>829</v>
      </c>
      <c r="C41" s="177">
        <v>805</v>
      </c>
    </row>
    <row r="42" spans="1:10" x14ac:dyDescent="0.3">
      <c r="A42" s="123" t="s">
        <v>365</v>
      </c>
    </row>
    <row r="43" spans="1:10" x14ac:dyDescent="0.3">
      <c r="A43" s="6"/>
    </row>
    <row r="44" spans="1:10" ht="14.5" thickBot="1" x14ac:dyDescent="0.35">
      <c r="A44" s="6" t="s">
        <v>1685</v>
      </c>
    </row>
    <row r="45" spans="1:10" ht="28.5" thickBot="1" x14ac:dyDescent="0.35">
      <c r="A45" s="48" t="s">
        <v>134</v>
      </c>
      <c r="B45" s="42" t="s">
        <v>151</v>
      </c>
      <c r="C45" s="42" t="s">
        <v>152</v>
      </c>
      <c r="D45" s="42" t="s">
        <v>153</v>
      </c>
      <c r="E45" s="42" t="s">
        <v>12</v>
      </c>
    </row>
    <row r="46" spans="1:10" ht="14.5" thickBot="1" x14ac:dyDescent="0.35">
      <c r="A46" s="319">
        <v>2024</v>
      </c>
      <c r="B46" s="180">
        <v>7464</v>
      </c>
      <c r="C46" s="180">
        <v>876</v>
      </c>
      <c r="D46" s="177">
        <v>779</v>
      </c>
      <c r="E46" s="193">
        <v>9119</v>
      </c>
      <c r="F46" s="151"/>
      <c r="G46" s="12"/>
      <c r="H46" s="12"/>
      <c r="J46" s="12"/>
    </row>
    <row r="47" spans="1:10" ht="14.5" thickBot="1" x14ac:dyDescent="0.35">
      <c r="A47" s="319">
        <v>2025</v>
      </c>
      <c r="B47" s="180">
        <v>7459</v>
      </c>
      <c r="C47" s="180">
        <v>800</v>
      </c>
      <c r="D47" s="177">
        <v>822</v>
      </c>
      <c r="E47" s="193">
        <v>9081</v>
      </c>
      <c r="F47" s="151"/>
      <c r="G47" s="12"/>
      <c r="H47" s="12"/>
      <c r="J47" s="12"/>
    </row>
    <row r="48" spans="1:10" x14ac:dyDescent="0.3">
      <c r="A48" s="123" t="s">
        <v>979</v>
      </c>
    </row>
    <row r="49" spans="1:8" x14ac:dyDescent="0.3">
      <c r="A49" s="6"/>
    </row>
    <row r="50" spans="1:8" ht="14.5" thickBot="1" x14ac:dyDescent="0.35">
      <c r="A50" s="6" t="s">
        <v>2091</v>
      </c>
    </row>
    <row r="51" spans="1:8" ht="14.5" thickBot="1" x14ac:dyDescent="0.35">
      <c r="A51" s="37" t="s">
        <v>134</v>
      </c>
      <c r="B51" s="46" t="s">
        <v>18</v>
      </c>
      <c r="C51" s="46" t="s">
        <v>369</v>
      </c>
      <c r="D51" s="46" t="s">
        <v>370</v>
      </c>
    </row>
    <row r="52" spans="1:8" ht="14.5" thickBot="1" x14ac:dyDescent="0.35">
      <c r="A52" s="176">
        <v>2024</v>
      </c>
      <c r="B52" s="182">
        <v>6821</v>
      </c>
      <c r="C52" s="182">
        <v>13514</v>
      </c>
      <c r="D52" s="182">
        <v>41179</v>
      </c>
    </row>
    <row r="53" spans="1:8" ht="14.5" thickBot="1" x14ac:dyDescent="0.35">
      <c r="A53" s="176">
        <v>2025</v>
      </c>
      <c r="B53" s="182">
        <v>7253</v>
      </c>
      <c r="C53" s="182">
        <v>14444</v>
      </c>
      <c r="D53" s="182">
        <v>43373</v>
      </c>
      <c r="F53" s="12"/>
      <c r="G53" s="12"/>
      <c r="H53" s="12"/>
    </row>
    <row r="54" spans="1:8" x14ac:dyDescent="0.3">
      <c r="A54" s="126" t="s">
        <v>979</v>
      </c>
    </row>
    <row r="55" spans="1:8" x14ac:dyDescent="0.3">
      <c r="A55" s="6"/>
    </row>
    <row r="56" spans="1:8" x14ac:dyDescent="0.3">
      <c r="A56" s="6"/>
    </row>
    <row r="57" spans="1:8" ht="14.5" thickBot="1" x14ac:dyDescent="0.35">
      <c r="A57" s="6" t="s">
        <v>2092</v>
      </c>
    </row>
    <row r="58" spans="1:8" ht="14.5" thickBot="1" x14ac:dyDescent="0.35">
      <c r="A58" s="37"/>
      <c r="B58" s="814" t="s">
        <v>1650</v>
      </c>
      <c r="C58" s="815"/>
      <c r="D58" s="852" t="s">
        <v>1924</v>
      </c>
      <c r="E58" s="854"/>
    </row>
    <row r="59" spans="1:8" ht="17.25" customHeight="1" thickBot="1" x14ac:dyDescent="0.35">
      <c r="A59" s="47" t="s">
        <v>371</v>
      </c>
      <c r="B59" s="40" t="s">
        <v>18</v>
      </c>
      <c r="C59" s="40" t="s">
        <v>370</v>
      </c>
      <c r="D59" s="32" t="s">
        <v>18</v>
      </c>
      <c r="E59" s="32" t="s">
        <v>370</v>
      </c>
    </row>
    <row r="60" spans="1:8" ht="14.5" thickBot="1" x14ac:dyDescent="0.35">
      <c r="A60" s="184" t="s">
        <v>372</v>
      </c>
      <c r="B60" s="180">
        <v>1841</v>
      </c>
      <c r="C60" s="180">
        <v>10289</v>
      </c>
      <c r="D60" s="180">
        <v>1925</v>
      </c>
      <c r="E60" s="180">
        <v>10785</v>
      </c>
      <c r="F60" s="21"/>
      <c r="G60" s="12"/>
      <c r="H60" s="12"/>
    </row>
    <row r="61" spans="1:8" ht="14.5" thickBot="1" x14ac:dyDescent="0.35">
      <c r="A61" s="184" t="s">
        <v>373</v>
      </c>
      <c r="B61" s="180">
        <v>2543</v>
      </c>
      <c r="C61" s="180">
        <v>15589</v>
      </c>
      <c r="D61" s="180">
        <v>2748</v>
      </c>
      <c r="E61" s="180">
        <v>16136</v>
      </c>
      <c r="F61" s="21"/>
      <c r="G61" s="12"/>
      <c r="H61" s="12"/>
    </row>
    <row r="62" spans="1:8" ht="14.5" thickBot="1" x14ac:dyDescent="0.35">
      <c r="A62" s="184" t="s">
        <v>374</v>
      </c>
      <c r="B62" s="177">
        <v>515</v>
      </c>
      <c r="C62" s="180">
        <v>2935</v>
      </c>
      <c r="D62" s="177">
        <v>493</v>
      </c>
      <c r="E62" s="180">
        <v>3003</v>
      </c>
      <c r="F62" s="21"/>
      <c r="H62" s="12"/>
    </row>
    <row r="63" spans="1:8" ht="14.5" thickBot="1" x14ac:dyDescent="0.35">
      <c r="A63" s="184" t="s">
        <v>375</v>
      </c>
      <c r="B63" s="177">
        <v>868</v>
      </c>
      <c r="C63" s="180">
        <v>4944</v>
      </c>
      <c r="D63" s="177">
        <v>1008</v>
      </c>
      <c r="E63" s="180">
        <v>5785</v>
      </c>
      <c r="F63" s="21"/>
      <c r="H63" s="12"/>
    </row>
    <row r="64" spans="1:8" ht="14.5" thickBot="1" x14ac:dyDescent="0.35">
      <c r="A64" s="184" t="s">
        <v>376</v>
      </c>
      <c r="B64" s="180">
        <v>755</v>
      </c>
      <c r="C64" s="180">
        <v>6193</v>
      </c>
      <c r="D64" s="180">
        <v>786</v>
      </c>
      <c r="E64" s="180">
        <v>6341</v>
      </c>
      <c r="F64" s="21"/>
      <c r="G64" s="12"/>
      <c r="H64" s="12"/>
    </row>
    <row r="65" spans="1:8" ht="14.5" thickBot="1" x14ac:dyDescent="0.35">
      <c r="A65" s="184" t="s">
        <v>377</v>
      </c>
      <c r="B65" s="177">
        <v>149</v>
      </c>
      <c r="C65" s="177">
        <v>382</v>
      </c>
      <c r="D65" s="177">
        <v>153</v>
      </c>
      <c r="E65" s="177">
        <v>498</v>
      </c>
      <c r="F65" s="21"/>
    </row>
    <row r="66" spans="1:8" ht="14.5" thickBot="1" x14ac:dyDescent="0.35">
      <c r="A66" s="184" t="s">
        <v>378</v>
      </c>
      <c r="B66" s="177">
        <v>99</v>
      </c>
      <c r="C66" s="180">
        <v>697</v>
      </c>
      <c r="D66" s="177">
        <v>91</v>
      </c>
      <c r="E66" s="180">
        <v>615</v>
      </c>
      <c r="F66" s="21"/>
    </row>
    <row r="67" spans="1:8" ht="14.5" thickBot="1" x14ac:dyDescent="0.35">
      <c r="A67" s="184" t="s">
        <v>379</v>
      </c>
      <c r="B67" s="177">
        <v>51</v>
      </c>
      <c r="C67" s="180">
        <v>150</v>
      </c>
      <c r="D67" s="177">
        <v>49</v>
      </c>
      <c r="E67" s="180">
        <v>210</v>
      </c>
      <c r="F67" s="21"/>
      <c r="H67" s="12"/>
    </row>
    <row r="68" spans="1:8" ht="14.5" thickBot="1" x14ac:dyDescent="0.35">
      <c r="A68" s="787" t="s">
        <v>262</v>
      </c>
      <c r="B68" s="193">
        <v>6821</v>
      </c>
      <c r="C68" s="193">
        <v>41179</v>
      </c>
      <c r="D68" s="193">
        <v>7253</v>
      </c>
      <c r="E68" s="193">
        <v>43373</v>
      </c>
      <c r="F68" s="21"/>
    </row>
    <row r="69" spans="1:8" x14ac:dyDescent="0.3">
      <c r="A69" s="123" t="s">
        <v>979</v>
      </c>
      <c r="B69" s="21"/>
      <c r="C69" s="21"/>
      <c r="D69" s="21"/>
      <c r="E69" s="21"/>
      <c r="F69" s="21"/>
    </row>
    <row r="70" spans="1:8" x14ac:dyDescent="0.3">
      <c r="A70" s="126"/>
    </row>
  </sheetData>
  <mergeCells count="14">
    <mergeCell ref="A24:A25"/>
    <mergeCell ref="B58:C58"/>
    <mergeCell ref="D58:E58"/>
    <mergeCell ref="A9:C9"/>
    <mergeCell ref="A18:B18"/>
    <mergeCell ref="A19:B19"/>
    <mergeCell ref="A14:B14"/>
    <mergeCell ref="B10:C10"/>
    <mergeCell ref="A10:A13"/>
    <mergeCell ref="B11:B13"/>
    <mergeCell ref="A20:B20"/>
    <mergeCell ref="A21:B21"/>
    <mergeCell ref="A22:B22"/>
    <mergeCell ref="A23:B2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2:T353"/>
  <sheetViews>
    <sheetView zoomScaleNormal="100" workbookViewId="0"/>
  </sheetViews>
  <sheetFormatPr defaultColWidth="9.1796875" defaultRowHeight="13" x14ac:dyDescent="0.3"/>
  <cols>
    <col min="1" max="1" width="42.26953125" style="301" customWidth="1"/>
    <col min="2" max="2" width="11.7265625" style="301" customWidth="1"/>
    <col min="3" max="3" width="12.81640625" style="301" customWidth="1"/>
    <col min="4" max="4" width="13.1796875" style="301" customWidth="1"/>
    <col min="5" max="5" width="11" style="301" customWidth="1"/>
    <col min="6" max="6" width="10.81640625" style="301" customWidth="1"/>
    <col min="7" max="7" width="14.453125" style="301" customWidth="1"/>
    <col min="8" max="8" width="12.1796875" style="301" customWidth="1"/>
    <col min="9" max="9" width="12" style="301" customWidth="1"/>
    <col min="10" max="10" width="10.81640625" style="301" bestFit="1" customWidth="1"/>
    <col min="11" max="18" width="9.1796875" style="301"/>
    <col min="19" max="19" width="12.7265625" style="301" customWidth="1"/>
    <col min="20" max="20" width="11.7265625" style="301" customWidth="1"/>
    <col min="21" max="16384" width="9.1796875" style="301"/>
  </cols>
  <sheetData>
    <row r="2" spans="1:13" x14ac:dyDescent="0.3">
      <c r="A2" s="388" t="s">
        <v>2213</v>
      </c>
    </row>
    <row r="3" spans="1:13" x14ac:dyDescent="0.3">
      <c r="A3" s="971" t="s">
        <v>2028</v>
      </c>
      <c r="B3" s="972" t="s">
        <v>1027</v>
      </c>
      <c r="C3" s="973"/>
      <c r="D3" s="974"/>
      <c r="E3" s="978" t="s">
        <v>844</v>
      </c>
      <c r="F3" s="979"/>
      <c r="G3" s="979"/>
      <c r="H3" s="979"/>
      <c r="I3" s="979"/>
      <c r="J3" s="979"/>
      <c r="K3" s="979"/>
      <c r="L3" s="979"/>
      <c r="M3" s="979"/>
    </row>
    <row r="4" spans="1:13" ht="24.75" customHeight="1" x14ac:dyDescent="0.3">
      <c r="A4" s="971"/>
      <c r="B4" s="975"/>
      <c r="C4" s="976"/>
      <c r="D4" s="977"/>
      <c r="E4" s="980" t="s">
        <v>1028</v>
      </c>
      <c r="F4" s="981"/>
      <c r="G4" s="982"/>
      <c r="H4" s="980" t="s">
        <v>1029</v>
      </c>
      <c r="I4" s="981"/>
      <c r="J4" s="982"/>
      <c r="K4" s="983" t="s">
        <v>1030</v>
      </c>
      <c r="L4" s="984"/>
      <c r="M4" s="984"/>
    </row>
    <row r="5" spans="1:13" ht="39.5" thickBot="1" x14ac:dyDescent="0.35">
      <c r="A5" s="655"/>
      <c r="B5" s="616" t="s">
        <v>1031</v>
      </c>
      <c r="C5" s="656" t="s">
        <v>1032</v>
      </c>
      <c r="D5" s="657" t="s">
        <v>909</v>
      </c>
      <c r="E5" s="656" t="s">
        <v>1031</v>
      </c>
      <c r="F5" s="656" t="s">
        <v>1032</v>
      </c>
      <c r="G5" s="658" t="s">
        <v>909</v>
      </c>
      <c r="H5" s="656" t="s">
        <v>1031</v>
      </c>
      <c r="I5" s="657" t="s">
        <v>1032</v>
      </c>
      <c r="J5" s="657" t="s">
        <v>909</v>
      </c>
      <c r="K5" s="660" t="s">
        <v>1031</v>
      </c>
      <c r="L5" s="660" t="s">
        <v>1032</v>
      </c>
      <c r="M5" s="659" t="s">
        <v>909</v>
      </c>
    </row>
    <row r="6" spans="1:13" ht="13.5" thickBot="1" x14ac:dyDescent="0.35">
      <c r="A6" s="208" t="s">
        <v>1033</v>
      </c>
      <c r="B6" s="305" t="s">
        <v>2079</v>
      </c>
      <c r="C6" s="305">
        <v>5640</v>
      </c>
      <c r="D6" s="305">
        <v>92648</v>
      </c>
      <c r="E6" s="305" t="s">
        <v>2046</v>
      </c>
      <c r="F6" s="305">
        <v>2216</v>
      </c>
      <c r="G6" s="486">
        <v>41757</v>
      </c>
      <c r="H6" s="305" t="s">
        <v>2047</v>
      </c>
      <c r="I6" s="305">
        <v>747</v>
      </c>
      <c r="J6" s="305">
        <v>18976</v>
      </c>
      <c r="K6" s="305" t="s">
        <v>2048</v>
      </c>
      <c r="L6" s="305">
        <v>2677</v>
      </c>
      <c r="M6" s="486">
        <v>31915</v>
      </c>
    </row>
    <row r="7" spans="1:13" ht="13.5" thickBot="1" x14ac:dyDescent="0.35">
      <c r="A7" s="485" t="s">
        <v>911</v>
      </c>
      <c r="B7" s="305" t="s">
        <v>2049</v>
      </c>
      <c r="C7" s="305">
        <v>1020</v>
      </c>
      <c r="D7" s="305">
        <v>15788</v>
      </c>
      <c r="E7" s="305" t="s">
        <v>2050</v>
      </c>
      <c r="F7" s="305">
        <v>533</v>
      </c>
      <c r="G7" s="484">
        <v>9217</v>
      </c>
      <c r="H7" s="305" t="s">
        <v>1313</v>
      </c>
      <c r="I7" s="305">
        <v>28</v>
      </c>
      <c r="J7" s="305">
        <v>408</v>
      </c>
      <c r="K7" s="305" t="s">
        <v>1314</v>
      </c>
      <c r="L7" s="305">
        <v>459</v>
      </c>
      <c r="M7" s="484">
        <v>6163</v>
      </c>
    </row>
    <row r="8" spans="1:13" ht="13.5" thickBot="1" x14ac:dyDescent="0.35">
      <c r="A8" s="477" t="s">
        <v>1034</v>
      </c>
      <c r="B8" s="468">
        <v>114</v>
      </c>
      <c r="C8" s="468">
        <v>190</v>
      </c>
      <c r="D8" s="468">
        <v>0</v>
      </c>
      <c r="E8" s="468">
        <v>41</v>
      </c>
      <c r="F8" s="468">
        <v>51</v>
      </c>
      <c r="G8" s="476">
        <v>0</v>
      </c>
      <c r="H8" s="468">
        <v>0</v>
      </c>
      <c r="I8" s="468">
        <v>0</v>
      </c>
      <c r="J8" s="468">
        <v>0</v>
      </c>
      <c r="K8" s="468">
        <v>70</v>
      </c>
      <c r="L8" s="468">
        <v>139</v>
      </c>
      <c r="M8" s="476">
        <v>0</v>
      </c>
    </row>
    <row r="9" spans="1:13" ht="13.5" thickBot="1" x14ac:dyDescent="0.35">
      <c r="A9" s="475" t="s">
        <v>976</v>
      </c>
      <c r="B9" s="471">
        <v>19</v>
      </c>
      <c r="C9" s="471">
        <v>22</v>
      </c>
      <c r="D9" s="471">
        <v>666</v>
      </c>
      <c r="E9" s="471">
        <v>7</v>
      </c>
      <c r="F9" s="471">
        <v>7</v>
      </c>
      <c r="G9" s="474">
        <v>80</v>
      </c>
      <c r="H9" s="471">
        <v>0</v>
      </c>
      <c r="I9" s="471">
        <v>0</v>
      </c>
      <c r="J9" s="471">
        <v>0</v>
      </c>
      <c r="K9" s="471">
        <v>12</v>
      </c>
      <c r="L9" s="471">
        <v>15</v>
      </c>
      <c r="M9" s="474">
        <v>586</v>
      </c>
    </row>
    <row r="10" spans="1:13" ht="13.5" thickBot="1" x14ac:dyDescent="0.35">
      <c r="A10" s="472" t="s">
        <v>845</v>
      </c>
      <c r="B10" s="471">
        <v>11</v>
      </c>
      <c r="C10" s="471">
        <v>11</v>
      </c>
      <c r="D10" s="471">
        <v>164</v>
      </c>
      <c r="E10" s="471">
        <v>0</v>
      </c>
      <c r="F10" s="471">
        <v>1</v>
      </c>
      <c r="G10" s="470">
        <v>10</v>
      </c>
      <c r="H10" s="471">
        <v>3</v>
      </c>
      <c r="I10" s="471">
        <v>3</v>
      </c>
      <c r="J10" s="471">
        <v>35</v>
      </c>
      <c r="K10" s="471">
        <v>7</v>
      </c>
      <c r="L10" s="471">
        <v>7</v>
      </c>
      <c r="M10" s="470">
        <v>119</v>
      </c>
    </row>
    <row r="11" spans="1:13" ht="13.5" thickBot="1" x14ac:dyDescent="0.35">
      <c r="A11" s="475" t="s">
        <v>912</v>
      </c>
      <c r="B11" s="471">
        <v>236</v>
      </c>
      <c r="C11" s="471">
        <v>497</v>
      </c>
      <c r="D11" s="471">
        <v>9000</v>
      </c>
      <c r="E11" s="471">
        <v>191</v>
      </c>
      <c r="F11" s="471">
        <v>372</v>
      </c>
      <c r="G11" s="474">
        <v>7461</v>
      </c>
      <c r="H11" s="471">
        <v>0</v>
      </c>
      <c r="I11" s="471">
        <v>0</v>
      </c>
      <c r="J11" s="471">
        <v>0</v>
      </c>
      <c r="K11" s="471">
        <v>45</v>
      </c>
      <c r="L11" s="471">
        <v>125</v>
      </c>
      <c r="M11" s="474">
        <v>1539</v>
      </c>
    </row>
    <row r="12" spans="1:13" ht="13.5" thickBot="1" x14ac:dyDescent="0.35">
      <c r="A12" s="475" t="s">
        <v>846</v>
      </c>
      <c r="B12" s="471">
        <v>48</v>
      </c>
      <c r="C12" s="471">
        <v>56</v>
      </c>
      <c r="D12" s="471">
        <v>1349</v>
      </c>
      <c r="E12" s="471">
        <v>30</v>
      </c>
      <c r="F12" s="471">
        <v>32</v>
      </c>
      <c r="G12" s="474">
        <v>501</v>
      </c>
      <c r="H12" s="471">
        <v>0</v>
      </c>
      <c r="I12" s="471">
        <v>0</v>
      </c>
      <c r="J12" s="471">
        <v>0</v>
      </c>
      <c r="K12" s="471">
        <v>17</v>
      </c>
      <c r="L12" s="471">
        <v>24</v>
      </c>
      <c r="M12" s="474">
        <v>848</v>
      </c>
    </row>
    <row r="13" spans="1:13" ht="13.5" thickBot="1" x14ac:dyDescent="0.35">
      <c r="A13" s="475" t="s">
        <v>847</v>
      </c>
      <c r="B13" s="471">
        <v>78</v>
      </c>
      <c r="C13" s="471">
        <v>110</v>
      </c>
      <c r="D13" s="471">
        <v>2690</v>
      </c>
      <c r="E13" s="471">
        <v>30</v>
      </c>
      <c r="F13" s="471">
        <v>32</v>
      </c>
      <c r="G13" s="474">
        <v>675</v>
      </c>
      <c r="H13" s="471">
        <v>14</v>
      </c>
      <c r="I13" s="471">
        <v>17</v>
      </c>
      <c r="J13" s="471">
        <v>297</v>
      </c>
      <c r="K13" s="471">
        <v>35</v>
      </c>
      <c r="L13" s="471">
        <v>61</v>
      </c>
      <c r="M13" s="474">
        <v>1718</v>
      </c>
    </row>
    <row r="14" spans="1:13" ht="13.5" thickBot="1" x14ac:dyDescent="0.35">
      <c r="A14" s="475" t="s">
        <v>1035</v>
      </c>
      <c r="B14" s="471">
        <v>20</v>
      </c>
      <c r="C14" s="471">
        <v>21</v>
      </c>
      <c r="D14" s="471">
        <v>200</v>
      </c>
      <c r="E14" s="471">
        <v>0</v>
      </c>
      <c r="F14" s="471">
        <v>0</v>
      </c>
      <c r="G14" s="474">
        <v>0</v>
      </c>
      <c r="H14" s="471">
        <v>4</v>
      </c>
      <c r="I14" s="471">
        <v>4</v>
      </c>
      <c r="J14" s="471">
        <v>28</v>
      </c>
      <c r="K14" s="471">
        <v>16</v>
      </c>
      <c r="L14" s="471">
        <v>17</v>
      </c>
      <c r="M14" s="474">
        <v>172</v>
      </c>
    </row>
    <row r="15" spans="1:13" ht="13.5" thickBot="1" x14ac:dyDescent="0.35">
      <c r="A15" s="475" t="s">
        <v>913</v>
      </c>
      <c r="B15" s="471">
        <v>28</v>
      </c>
      <c r="C15" s="471">
        <v>34</v>
      </c>
      <c r="D15" s="471">
        <v>672</v>
      </c>
      <c r="E15" s="471">
        <v>7</v>
      </c>
      <c r="F15" s="471">
        <v>6</v>
      </c>
      <c r="G15" s="474">
        <v>126</v>
      </c>
      <c r="H15" s="471">
        <v>3</v>
      </c>
      <c r="I15" s="471">
        <v>4</v>
      </c>
      <c r="J15" s="471">
        <v>48</v>
      </c>
      <c r="K15" s="471">
        <v>19</v>
      </c>
      <c r="L15" s="471">
        <v>24</v>
      </c>
      <c r="M15" s="474">
        <v>498</v>
      </c>
    </row>
    <row r="16" spans="1:13" ht="13.5" thickBot="1" x14ac:dyDescent="0.35">
      <c r="A16" s="475" t="s">
        <v>848</v>
      </c>
      <c r="B16" s="471">
        <v>37</v>
      </c>
      <c r="C16" s="483">
        <v>79</v>
      </c>
      <c r="D16" s="471">
        <v>1047</v>
      </c>
      <c r="E16" s="471">
        <v>14</v>
      </c>
      <c r="F16" s="471">
        <v>32</v>
      </c>
      <c r="G16" s="474">
        <v>364</v>
      </c>
      <c r="H16" s="471">
        <v>0</v>
      </c>
      <c r="I16" s="483">
        <v>0</v>
      </c>
      <c r="J16" s="471">
        <v>0</v>
      </c>
      <c r="K16" s="471">
        <v>23</v>
      </c>
      <c r="L16" s="471">
        <v>47</v>
      </c>
      <c r="M16" s="474">
        <v>683</v>
      </c>
    </row>
    <row r="17" spans="1:13" ht="13.5" thickBot="1" x14ac:dyDescent="0.35">
      <c r="A17" s="477" t="s">
        <v>914</v>
      </c>
      <c r="B17" s="468" t="s">
        <v>2051</v>
      </c>
      <c r="C17" s="468">
        <v>360</v>
      </c>
      <c r="D17" s="468">
        <v>4368</v>
      </c>
      <c r="E17" s="468" t="s">
        <v>2052</v>
      </c>
      <c r="F17" s="468">
        <v>75</v>
      </c>
      <c r="G17" s="476">
        <v>1369</v>
      </c>
      <c r="H17" s="468" t="s">
        <v>2053</v>
      </c>
      <c r="I17" s="468">
        <v>29</v>
      </c>
      <c r="J17" s="468">
        <v>169</v>
      </c>
      <c r="K17" s="468" t="s">
        <v>2054</v>
      </c>
      <c r="L17" s="468">
        <v>256</v>
      </c>
      <c r="M17" s="476">
        <v>2823</v>
      </c>
    </row>
    <row r="18" spans="1:13" ht="13.5" thickBot="1" x14ac:dyDescent="0.35">
      <c r="A18" s="482" t="s">
        <v>849</v>
      </c>
      <c r="B18" s="471">
        <v>17</v>
      </c>
      <c r="C18" s="471">
        <v>17</v>
      </c>
      <c r="D18" s="471">
        <v>0</v>
      </c>
      <c r="E18" s="471">
        <v>16</v>
      </c>
      <c r="F18" s="471">
        <v>16</v>
      </c>
      <c r="G18" s="481">
        <v>0</v>
      </c>
      <c r="H18" s="471">
        <v>0</v>
      </c>
      <c r="I18" s="471">
        <v>0</v>
      </c>
      <c r="J18" s="471">
        <v>0</v>
      </c>
      <c r="K18" s="471">
        <v>1</v>
      </c>
      <c r="L18" s="471">
        <v>1</v>
      </c>
      <c r="M18" s="481">
        <v>0</v>
      </c>
    </row>
    <row r="19" spans="1:13" ht="13.5" thickBot="1" x14ac:dyDescent="0.35">
      <c r="A19" s="482" t="s">
        <v>1087</v>
      </c>
      <c r="B19" s="471">
        <v>13</v>
      </c>
      <c r="C19" s="471">
        <v>15</v>
      </c>
      <c r="D19" s="471">
        <v>44</v>
      </c>
      <c r="E19" s="471">
        <v>0</v>
      </c>
      <c r="F19" s="471">
        <v>0</v>
      </c>
      <c r="G19" s="481">
        <v>0</v>
      </c>
      <c r="H19" s="471">
        <v>0</v>
      </c>
      <c r="I19" s="471">
        <v>0</v>
      </c>
      <c r="J19" s="471">
        <v>0</v>
      </c>
      <c r="K19" s="471">
        <v>7</v>
      </c>
      <c r="L19" s="471">
        <v>7</v>
      </c>
      <c r="M19" s="481">
        <v>26</v>
      </c>
    </row>
    <row r="20" spans="1:13" ht="13.5" thickBot="1" x14ac:dyDescent="0.35">
      <c r="A20" s="475" t="s">
        <v>1036</v>
      </c>
      <c r="B20" s="471">
        <v>7</v>
      </c>
      <c r="C20" s="471">
        <v>7</v>
      </c>
      <c r="D20" s="471">
        <v>26</v>
      </c>
      <c r="E20" s="471">
        <v>1</v>
      </c>
      <c r="F20" s="471">
        <v>1</v>
      </c>
      <c r="G20" s="474">
        <v>0</v>
      </c>
      <c r="H20" s="471">
        <v>0</v>
      </c>
      <c r="I20" s="471">
        <v>0</v>
      </c>
      <c r="J20" s="471">
        <v>0</v>
      </c>
      <c r="K20" s="471">
        <v>12</v>
      </c>
      <c r="L20" s="471">
        <v>14</v>
      </c>
      <c r="M20" s="474">
        <v>44</v>
      </c>
    </row>
    <row r="21" spans="1:13" ht="13.5" thickBot="1" x14ac:dyDescent="0.35">
      <c r="A21" s="475" t="s">
        <v>850</v>
      </c>
      <c r="B21" s="471">
        <v>1</v>
      </c>
      <c r="C21" s="471">
        <v>1</v>
      </c>
      <c r="D21" s="471">
        <v>2</v>
      </c>
      <c r="E21" s="471">
        <v>0</v>
      </c>
      <c r="F21" s="471">
        <v>0</v>
      </c>
      <c r="G21" s="474">
        <v>0</v>
      </c>
      <c r="H21" s="471">
        <v>1</v>
      </c>
      <c r="I21" s="471">
        <v>1</v>
      </c>
      <c r="J21" s="471">
        <v>2</v>
      </c>
      <c r="K21" s="471">
        <v>0</v>
      </c>
      <c r="L21" s="471">
        <v>0</v>
      </c>
      <c r="M21" s="474">
        <v>0</v>
      </c>
    </row>
    <row r="22" spans="1:13" ht="13.5" thickBot="1" x14ac:dyDescent="0.35">
      <c r="A22" s="475" t="s">
        <v>1037</v>
      </c>
      <c r="B22" s="471">
        <v>40</v>
      </c>
      <c r="C22" s="471">
        <v>106</v>
      </c>
      <c r="D22" s="471">
        <v>454</v>
      </c>
      <c r="E22" s="471">
        <v>0</v>
      </c>
      <c r="F22" s="471">
        <v>0</v>
      </c>
      <c r="G22" s="474">
        <v>0</v>
      </c>
      <c r="H22" s="471">
        <v>14</v>
      </c>
      <c r="I22" s="471">
        <v>28</v>
      </c>
      <c r="J22" s="471">
        <v>167</v>
      </c>
      <c r="K22" s="471">
        <v>26</v>
      </c>
      <c r="L22" s="471">
        <v>78</v>
      </c>
      <c r="M22" s="474">
        <v>287</v>
      </c>
    </row>
    <row r="23" spans="1:13" ht="13.5" thickBot="1" x14ac:dyDescent="0.35">
      <c r="A23" s="475" t="s">
        <v>851</v>
      </c>
      <c r="B23" s="471">
        <v>202</v>
      </c>
      <c r="C23" s="471">
        <v>214</v>
      </c>
      <c r="D23" s="471">
        <v>3842</v>
      </c>
      <c r="E23" s="471">
        <v>54</v>
      </c>
      <c r="F23" s="471">
        <v>58</v>
      </c>
      <c r="G23" s="474">
        <v>1376</v>
      </c>
      <c r="H23" s="471">
        <v>0</v>
      </c>
      <c r="I23" s="471">
        <v>0</v>
      </c>
      <c r="J23" s="471">
        <v>0</v>
      </c>
      <c r="K23" s="471">
        <v>148</v>
      </c>
      <c r="L23" s="471">
        <v>156</v>
      </c>
      <c r="M23" s="474">
        <v>2466</v>
      </c>
    </row>
    <row r="24" spans="1:13" ht="13.5" thickBot="1" x14ac:dyDescent="0.35">
      <c r="A24" s="477" t="s">
        <v>915</v>
      </c>
      <c r="B24" s="468" t="s">
        <v>2080</v>
      </c>
      <c r="C24" s="468">
        <v>3117</v>
      </c>
      <c r="D24" s="468">
        <v>50918</v>
      </c>
      <c r="E24" s="468" t="s">
        <v>2055</v>
      </c>
      <c r="F24" s="468">
        <v>1153</v>
      </c>
      <c r="G24" s="476">
        <v>12377</v>
      </c>
      <c r="H24" s="468" t="s">
        <v>2056</v>
      </c>
      <c r="I24" s="468">
        <v>626</v>
      </c>
      <c r="J24" s="468">
        <v>17961</v>
      </c>
      <c r="K24" s="468" t="s">
        <v>2057</v>
      </c>
      <c r="L24" s="468">
        <v>1338</v>
      </c>
      <c r="M24" s="476">
        <v>20589</v>
      </c>
    </row>
    <row r="25" spans="1:13" ht="13.5" thickBot="1" x14ac:dyDescent="0.35">
      <c r="A25" s="480" t="s">
        <v>852</v>
      </c>
      <c r="B25" s="479">
        <v>64</v>
      </c>
      <c r="C25" s="479">
        <v>88</v>
      </c>
      <c r="D25" s="479">
        <v>749</v>
      </c>
      <c r="E25" s="479">
        <v>1</v>
      </c>
      <c r="F25" s="479">
        <v>3</v>
      </c>
      <c r="G25" s="478">
        <v>13</v>
      </c>
      <c r="H25" s="479">
        <v>39</v>
      </c>
      <c r="I25" s="479">
        <v>50</v>
      </c>
      <c r="J25" s="479">
        <v>408</v>
      </c>
      <c r="K25" s="479">
        <v>24</v>
      </c>
      <c r="L25" s="479">
        <v>35</v>
      </c>
      <c r="M25" s="478">
        <v>323</v>
      </c>
    </row>
    <row r="26" spans="1:13" ht="13.5" thickBot="1" x14ac:dyDescent="0.35">
      <c r="A26" s="475" t="s">
        <v>825</v>
      </c>
      <c r="B26" s="471">
        <v>456</v>
      </c>
      <c r="C26" s="471">
        <v>572</v>
      </c>
      <c r="D26" s="471">
        <v>21215</v>
      </c>
      <c r="E26" s="471">
        <v>147</v>
      </c>
      <c r="F26" s="471">
        <v>170</v>
      </c>
      <c r="G26" s="474">
        <v>9014</v>
      </c>
      <c r="H26" s="471">
        <v>51</v>
      </c>
      <c r="I26" s="471">
        <v>66</v>
      </c>
      <c r="J26" s="471">
        <v>1963</v>
      </c>
      <c r="K26" s="471">
        <v>258</v>
      </c>
      <c r="L26" s="471">
        <v>336</v>
      </c>
      <c r="M26" s="474">
        <v>10227</v>
      </c>
    </row>
    <row r="27" spans="1:13" ht="13.5" thickBot="1" x14ac:dyDescent="0.35">
      <c r="A27" s="475" t="s">
        <v>853</v>
      </c>
      <c r="B27" s="471">
        <v>120</v>
      </c>
      <c r="C27" s="471">
        <v>135</v>
      </c>
      <c r="D27" s="471">
        <v>2593</v>
      </c>
      <c r="E27" s="471">
        <v>60</v>
      </c>
      <c r="F27" s="471">
        <v>68</v>
      </c>
      <c r="G27" s="474">
        <v>1415</v>
      </c>
      <c r="H27" s="471">
        <v>0</v>
      </c>
      <c r="I27" s="471">
        <v>0</v>
      </c>
      <c r="J27" s="471">
        <v>0</v>
      </c>
      <c r="K27" s="471">
        <v>60</v>
      </c>
      <c r="L27" s="471">
        <v>67</v>
      </c>
      <c r="M27" s="474">
        <v>1115</v>
      </c>
    </row>
    <row r="28" spans="1:13" ht="13.5" thickBot="1" x14ac:dyDescent="0.35">
      <c r="A28" s="475" t="s">
        <v>854</v>
      </c>
      <c r="B28" s="471">
        <v>29</v>
      </c>
      <c r="C28" s="471">
        <v>33</v>
      </c>
      <c r="D28" s="471">
        <v>400</v>
      </c>
      <c r="E28" s="471">
        <v>0</v>
      </c>
      <c r="F28" s="471">
        <v>0</v>
      </c>
      <c r="G28" s="474">
        <v>0</v>
      </c>
      <c r="H28" s="471">
        <v>10</v>
      </c>
      <c r="I28" s="471">
        <v>14</v>
      </c>
      <c r="J28" s="471">
        <v>114</v>
      </c>
      <c r="K28" s="471">
        <v>19</v>
      </c>
      <c r="L28" s="471">
        <v>19</v>
      </c>
      <c r="M28" s="474">
        <v>268</v>
      </c>
    </row>
    <row r="29" spans="1:13" ht="13.5" thickBot="1" x14ac:dyDescent="0.35">
      <c r="A29" s="475" t="s">
        <v>826</v>
      </c>
      <c r="B29" s="471">
        <v>280</v>
      </c>
      <c r="C29" s="471">
        <v>453</v>
      </c>
      <c r="D29" s="471">
        <v>10966</v>
      </c>
      <c r="E29" s="471">
        <v>20</v>
      </c>
      <c r="F29" s="471">
        <v>24</v>
      </c>
      <c r="G29" s="474">
        <v>112</v>
      </c>
      <c r="H29" s="471">
        <v>160</v>
      </c>
      <c r="I29" s="471">
        <v>289</v>
      </c>
      <c r="J29" s="471">
        <v>8409</v>
      </c>
      <c r="K29" s="471">
        <v>100</v>
      </c>
      <c r="L29" s="471">
        <v>140</v>
      </c>
      <c r="M29" s="474">
        <v>2494</v>
      </c>
    </row>
    <row r="30" spans="1:13" ht="13.5" thickBot="1" x14ac:dyDescent="0.35">
      <c r="A30" s="475" t="s">
        <v>406</v>
      </c>
      <c r="B30" s="471">
        <v>278</v>
      </c>
      <c r="C30" s="471">
        <v>389</v>
      </c>
      <c r="D30" s="471">
        <v>10750</v>
      </c>
      <c r="E30" s="471">
        <v>11</v>
      </c>
      <c r="F30" s="471">
        <v>12</v>
      </c>
      <c r="G30" s="474">
        <v>244</v>
      </c>
      <c r="H30" s="471">
        <v>120</v>
      </c>
      <c r="I30" s="471">
        <v>186</v>
      </c>
      <c r="J30" s="471">
        <v>7047</v>
      </c>
      <c r="K30" s="471">
        <v>147</v>
      </c>
      <c r="L30" s="471">
        <v>191</v>
      </c>
      <c r="M30" s="474">
        <v>4050</v>
      </c>
    </row>
    <row r="31" spans="1:13" ht="13.5" thickBot="1" x14ac:dyDescent="0.35">
      <c r="A31" s="475" t="s">
        <v>855</v>
      </c>
      <c r="B31" s="471">
        <v>175</v>
      </c>
      <c r="C31" s="471">
        <v>218</v>
      </c>
      <c r="D31" s="471">
        <v>3538</v>
      </c>
      <c r="E31" s="471">
        <v>94</v>
      </c>
      <c r="F31" s="471">
        <v>99</v>
      </c>
      <c r="G31" s="474">
        <v>1579</v>
      </c>
      <c r="H31" s="471">
        <v>2</v>
      </c>
      <c r="I31" s="471">
        <v>2</v>
      </c>
      <c r="J31" s="471">
        <v>11</v>
      </c>
      <c r="K31" s="471">
        <v>79</v>
      </c>
      <c r="L31" s="471">
        <v>117</v>
      </c>
      <c r="M31" s="474">
        <v>2112</v>
      </c>
    </row>
    <row r="32" spans="1:13" ht="13.5" thickBot="1" x14ac:dyDescent="0.35">
      <c r="A32" s="475" t="s">
        <v>977</v>
      </c>
      <c r="B32" s="471">
        <v>715</v>
      </c>
      <c r="C32" s="471">
        <v>812</v>
      </c>
      <c r="D32" s="471">
        <v>0</v>
      </c>
      <c r="E32" s="471">
        <v>610</v>
      </c>
      <c r="F32" s="471">
        <v>652</v>
      </c>
      <c r="G32" s="474">
        <v>0</v>
      </c>
      <c r="H32" s="471">
        <v>0</v>
      </c>
      <c r="I32" s="471">
        <v>0</v>
      </c>
      <c r="J32" s="471">
        <v>0</v>
      </c>
      <c r="K32" s="471">
        <v>105</v>
      </c>
      <c r="L32" s="471">
        <v>160</v>
      </c>
      <c r="M32" s="474">
        <v>0</v>
      </c>
    </row>
    <row r="33" spans="1:13" ht="13.5" thickBot="1" x14ac:dyDescent="0.35">
      <c r="A33" s="475" t="s">
        <v>856</v>
      </c>
      <c r="B33" s="471">
        <v>155</v>
      </c>
      <c r="C33" s="471">
        <v>187</v>
      </c>
      <c r="D33" s="471">
        <v>0</v>
      </c>
      <c r="E33" s="471">
        <v>72</v>
      </c>
      <c r="F33" s="471">
        <v>84</v>
      </c>
      <c r="G33" s="474">
        <v>0</v>
      </c>
      <c r="H33" s="471">
        <v>8</v>
      </c>
      <c r="I33" s="471">
        <v>9</v>
      </c>
      <c r="J33" s="471">
        <v>0</v>
      </c>
      <c r="K33" s="471">
        <v>75</v>
      </c>
      <c r="L33" s="471">
        <v>94</v>
      </c>
      <c r="M33" s="474">
        <v>0</v>
      </c>
    </row>
    <row r="34" spans="1:13" ht="13.5" thickBot="1" x14ac:dyDescent="0.35">
      <c r="A34" s="472" t="s">
        <v>857</v>
      </c>
      <c r="B34" s="471">
        <v>2</v>
      </c>
      <c r="C34" s="471">
        <v>2</v>
      </c>
      <c r="D34" s="471">
        <v>0</v>
      </c>
      <c r="E34" s="471">
        <v>0</v>
      </c>
      <c r="F34" s="471">
        <v>0</v>
      </c>
      <c r="G34" s="470">
        <v>0</v>
      </c>
      <c r="H34" s="471">
        <v>0</v>
      </c>
      <c r="I34" s="471">
        <v>0</v>
      </c>
      <c r="J34" s="471">
        <v>0</v>
      </c>
      <c r="K34" s="471">
        <v>2</v>
      </c>
      <c r="L34" s="471">
        <v>2</v>
      </c>
      <c r="M34" s="470">
        <v>0</v>
      </c>
    </row>
    <row r="35" spans="1:13" ht="13.5" thickBot="1" x14ac:dyDescent="0.35">
      <c r="A35" s="475" t="s">
        <v>858</v>
      </c>
      <c r="B35" s="471">
        <v>13</v>
      </c>
      <c r="C35" s="471">
        <v>40</v>
      </c>
      <c r="D35" s="471">
        <v>0</v>
      </c>
      <c r="E35" s="471">
        <v>0</v>
      </c>
      <c r="F35" s="471">
        <v>0</v>
      </c>
      <c r="G35" s="474">
        <v>0</v>
      </c>
      <c r="H35" s="471">
        <v>0</v>
      </c>
      <c r="I35" s="471">
        <v>0</v>
      </c>
      <c r="J35" s="471">
        <v>0</v>
      </c>
      <c r="K35" s="471">
        <v>13</v>
      </c>
      <c r="L35" s="471">
        <v>40</v>
      </c>
      <c r="M35" s="474">
        <v>0</v>
      </c>
    </row>
    <row r="36" spans="1:13" ht="13.5" thickBot="1" x14ac:dyDescent="0.35">
      <c r="A36" s="472" t="s">
        <v>859</v>
      </c>
      <c r="B36" s="471">
        <v>3</v>
      </c>
      <c r="C36" s="471">
        <v>17</v>
      </c>
      <c r="D36" s="471">
        <v>0</v>
      </c>
      <c r="E36" s="471">
        <v>0</v>
      </c>
      <c r="F36" s="471">
        <v>0</v>
      </c>
      <c r="G36" s="470">
        <v>0</v>
      </c>
      <c r="H36" s="471">
        <v>0</v>
      </c>
      <c r="I36" s="471">
        <v>0</v>
      </c>
      <c r="J36" s="471">
        <v>0</v>
      </c>
      <c r="K36" s="471">
        <v>3</v>
      </c>
      <c r="L36" s="471">
        <v>17</v>
      </c>
      <c r="M36" s="470">
        <v>0</v>
      </c>
    </row>
    <row r="37" spans="1:13" ht="13.5" thickBot="1" x14ac:dyDescent="0.35">
      <c r="A37" s="472" t="s">
        <v>860</v>
      </c>
      <c r="B37" s="471">
        <v>10</v>
      </c>
      <c r="C37" s="471">
        <v>14</v>
      </c>
      <c r="D37" s="471">
        <v>0</v>
      </c>
      <c r="E37" s="471">
        <v>1</v>
      </c>
      <c r="F37" s="471">
        <v>2</v>
      </c>
      <c r="G37" s="470">
        <v>0</v>
      </c>
      <c r="H37" s="471">
        <v>0</v>
      </c>
      <c r="I37" s="471">
        <v>0</v>
      </c>
      <c r="J37" s="471">
        <v>0</v>
      </c>
      <c r="K37" s="471">
        <v>9</v>
      </c>
      <c r="L37" s="471">
        <v>12</v>
      </c>
      <c r="M37" s="470">
        <v>0</v>
      </c>
    </row>
    <row r="38" spans="1:13" ht="13.5" thickBot="1" x14ac:dyDescent="0.35">
      <c r="A38" s="475" t="s">
        <v>861</v>
      </c>
      <c r="B38" s="471">
        <v>82</v>
      </c>
      <c r="C38" s="471">
        <v>157</v>
      </c>
      <c r="D38" s="471">
        <v>0</v>
      </c>
      <c r="E38" s="471">
        <v>25</v>
      </c>
      <c r="F38" s="471">
        <v>39</v>
      </c>
      <c r="G38" s="474">
        <v>0</v>
      </c>
      <c r="H38" s="471">
        <v>9</v>
      </c>
      <c r="I38" s="471">
        <v>10</v>
      </c>
      <c r="J38" s="471">
        <v>0</v>
      </c>
      <c r="K38" s="471">
        <v>48</v>
      </c>
      <c r="L38" s="471">
        <v>108</v>
      </c>
      <c r="M38" s="474">
        <v>0</v>
      </c>
    </row>
    <row r="39" spans="1:13" ht="13.5" thickBot="1" x14ac:dyDescent="0.35">
      <c r="A39" s="477" t="s">
        <v>1038</v>
      </c>
      <c r="B39" s="468" t="s">
        <v>1315</v>
      </c>
      <c r="C39" s="468">
        <v>112</v>
      </c>
      <c r="D39" s="468">
        <v>0</v>
      </c>
      <c r="E39" s="468">
        <v>27</v>
      </c>
      <c r="F39" s="468">
        <v>27</v>
      </c>
      <c r="G39" s="476">
        <v>0</v>
      </c>
      <c r="H39" s="468">
        <v>7</v>
      </c>
      <c r="I39" s="468">
        <v>12</v>
      </c>
      <c r="J39" s="468">
        <v>0</v>
      </c>
      <c r="K39" s="468">
        <v>29</v>
      </c>
      <c r="L39" s="468">
        <v>73</v>
      </c>
      <c r="M39" s="476">
        <v>0</v>
      </c>
    </row>
    <row r="40" spans="1:13" ht="13.5" thickBot="1" x14ac:dyDescent="0.35">
      <c r="A40" s="475" t="s">
        <v>862</v>
      </c>
      <c r="B40" s="471">
        <v>38</v>
      </c>
      <c r="C40" s="471">
        <v>62</v>
      </c>
      <c r="D40" s="471">
        <v>0</v>
      </c>
      <c r="E40" s="471">
        <v>27</v>
      </c>
      <c r="F40" s="471">
        <v>27</v>
      </c>
      <c r="G40" s="474">
        <v>0</v>
      </c>
      <c r="H40" s="471">
        <v>7</v>
      </c>
      <c r="I40" s="471">
        <v>12</v>
      </c>
      <c r="J40" s="471">
        <v>0</v>
      </c>
      <c r="K40" s="471">
        <v>4</v>
      </c>
      <c r="L40" s="471">
        <v>23</v>
      </c>
      <c r="M40" s="474">
        <v>0</v>
      </c>
    </row>
    <row r="41" spans="1:13" ht="13.5" thickBot="1" x14ac:dyDescent="0.35">
      <c r="A41" s="475" t="s">
        <v>1039</v>
      </c>
      <c r="B41" s="471">
        <v>25</v>
      </c>
      <c r="C41" s="471">
        <v>50</v>
      </c>
      <c r="D41" s="471">
        <v>0</v>
      </c>
      <c r="E41" s="471">
        <v>0</v>
      </c>
      <c r="F41" s="471">
        <v>0</v>
      </c>
      <c r="G41" s="474">
        <v>0</v>
      </c>
      <c r="H41" s="471">
        <v>0</v>
      </c>
      <c r="I41" s="471">
        <v>0</v>
      </c>
      <c r="J41" s="471">
        <v>0</v>
      </c>
      <c r="K41" s="471">
        <v>25</v>
      </c>
      <c r="L41" s="471">
        <v>50</v>
      </c>
      <c r="M41" s="474">
        <v>0</v>
      </c>
    </row>
    <row r="42" spans="1:13" ht="13.5" thickBot="1" x14ac:dyDescent="0.35">
      <c r="A42" s="477" t="s">
        <v>1040</v>
      </c>
      <c r="B42" s="468" t="s">
        <v>2058</v>
      </c>
      <c r="C42" s="468">
        <v>553</v>
      </c>
      <c r="D42" s="468">
        <v>21572</v>
      </c>
      <c r="E42" s="468" t="s">
        <v>2059</v>
      </c>
      <c r="F42" s="468">
        <v>415</v>
      </c>
      <c r="G42" s="476">
        <v>18787</v>
      </c>
      <c r="H42" s="468" t="s">
        <v>2060</v>
      </c>
      <c r="I42" s="468">
        <v>33</v>
      </c>
      <c r="J42" s="468">
        <v>447</v>
      </c>
      <c r="K42" s="468" t="s">
        <v>1316</v>
      </c>
      <c r="L42" s="468">
        <v>105</v>
      </c>
      <c r="M42" s="476">
        <v>2338</v>
      </c>
    </row>
    <row r="43" spans="1:13" ht="13.5" thickBot="1" x14ac:dyDescent="0.35">
      <c r="A43" s="475" t="s">
        <v>1041</v>
      </c>
      <c r="B43" s="471">
        <v>5</v>
      </c>
      <c r="C43" s="471">
        <v>7</v>
      </c>
      <c r="D43" s="471">
        <v>0</v>
      </c>
      <c r="E43" s="471">
        <v>1</v>
      </c>
      <c r="F43" s="471">
        <v>2</v>
      </c>
      <c r="G43" s="474">
        <v>0</v>
      </c>
      <c r="H43" s="471">
        <v>1</v>
      </c>
      <c r="I43" s="471">
        <v>1</v>
      </c>
      <c r="J43" s="471">
        <v>0</v>
      </c>
      <c r="K43" s="471">
        <v>3</v>
      </c>
      <c r="L43" s="471">
        <v>4</v>
      </c>
      <c r="M43" s="474">
        <v>0</v>
      </c>
    </row>
    <row r="44" spans="1:13" ht="13.5" thickBot="1" x14ac:dyDescent="0.35">
      <c r="A44" s="472" t="s">
        <v>863</v>
      </c>
      <c r="B44" s="471">
        <v>117</v>
      </c>
      <c r="C44" s="471">
        <v>239</v>
      </c>
      <c r="D44" s="471">
        <v>13268</v>
      </c>
      <c r="E44" s="471">
        <v>113</v>
      </c>
      <c r="F44" s="471">
        <v>135</v>
      </c>
      <c r="G44" s="470">
        <v>13228</v>
      </c>
      <c r="H44" s="471">
        <v>1</v>
      </c>
      <c r="I44" s="471">
        <v>1</v>
      </c>
      <c r="J44" s="471">
        <v>10</v>
      </c>
      <c r="K44" s="471">
        <v>3</v>
      </c>
      <c r="L44" s="471">
        <v>3</v>
      </c>
      <c r="M44" s="470">
        <v>30</v>
      </c>
    </row>
    <row r="45" spans="1:13" ht="13.5" thickBot="1" x14ac:dyDescent="0.35">
      <c r="A45" s="472" t="s">
        <v>864</v>
      </c>
      <c r="B45" s="471">
        <v>31</v>
      </c>
      <c r="C45" s="471">
        <v>47</v>
      </c>
      <c r="D45" s="471">
        <v>0</v>
      </c>
      <c r="E45" s="471">
        <v>1</v>
      </c>
      <c r="F45" s="471">
        <v>5</v>
      </c>
      <c r="G45" s="470">
        <v>0</v>
      </c>
      <c r="H45" s="471">
        <v>9</v>
      </c>
      <c r="I45" s="471">
        <v>9</v>
      </c>
      <c r="J45" s="471">
        <v>0</v>
      </c>
      <c r="K45" s="471">
        <v>21</v>
      </c>
      <c r="L45" s="471">
        <v>33</v>
      </c>
      <c r="M45" s="470">
        <v>0</v>
      </c>
    </row>
    <row r="46" spans="1:13" ht="13.5" thickBot="1" x14ac:dyDescent="0.35">
      <c r="A46" s="472" t="s">
        <v>865</v>
      </c>
      <c r="B46" s="471">
        <v>116</v>
      </c>
      <c r="C46" s="471">
        <v>194</v>
      </c>
      <c r="D46" s="471">
        <v>8233</v>
      </c>
      <c r="E46" s="471">
        <v>78</v>
      </c>
      <c r="F46" s="471">
        <v>123</v>
      </c>
      <c r="G46" s="470">
        <v>5558</v>
      </c>
      <c r="H46" s="471">
        <v>12</v>
      </c>
      <c r="I46" s="471">
        <v>22</v>
      </c>
      <c r="J46" s="471">
        <v>437</v>
      </c>
      <c r="K46" s="471">
        <v>26</v>
      </c>
      <c r="L46" s="471">
        <v>49</v>
      </c>
      <c r="M46" s="470">
        <v>2238</v>
      </c>
    </row>
    <row r="47" spans="1:13" ht="13.5" thickBot="1" x14ac:dyDescent="0.35">
      <c r="A47" s="472" t="s">
        <v>866</v>
      </c>
      <c r="B47" s="471">
        <v>35</v>
      </c>
      <c r="C47" s="471">
        <v>36</v>
      </c>
      <c r="D47" s="471">
        <v>0</v>
      </c>
      <c r="E47" s="471">
        <v>27</v>
      </c>
      <c r="F47" s="471">
        <v>28</v>
      </c>
      <c r="G47" s="470">
        <v>0</v>
      </c>
      <c r="H47" s="471">
        <v>0</v>
      </c>
      <c r="I47" s="471">
        <v>0</v>
      </c>
      <c r="J47" s="471">
        <v>0</v>
      </c>
      <c r="K47" s="471">
        <v>8</v>
      </c>
      <c r="L47" s="471">
        <v>8</v>
      </c>
      <c r="M47" s="470">
        <v>0</v>
      </c>
    </row>
    <row r="48" spans="1:13" ht="13.5" thickBot="1" x14ac:dyDescent="0.35">
      <c r="A48" s="472" t="s">
        <v>867</v>
      </c>
      <c r="B48" s="471">
        <v>28</v>
      </c>
      <c r="C48" s="471">
        <v>30</v>
      </c>
      <c r="D48" s="471">
        <v>71</v>
      </c>
      <c r="E48" s="471">
        <v>21</v>
      </c>
      <c r="F48" s="471">
        <v>22</v>
      </c>
      <c r="G48" s="470">
        <v>1</v>
      </c>
      <c r="H48" s="471">
        <v>0</v>
      </c>
      <c r="I48" s="471">
        <v>0</v>
      </c>
      <c r="J48" s="471">
        <v>0</v>
      </c>
      <c r="K48" s="471">
        <v>7</v>
      </c>
      <c r="L48" s="471">
        <v>8</v>
      </c>
      <c r="M48" s="470">
        <v>70</v>
      </c>
    </row>
    <row r="49" spans="1:13" ht="13.5" thickBot="1" x14ac:dyDescent="0.35">
      <c r="A49" s="469" t="s">
        <v>1042</v>
      </c>
      <c r="B49" s="468" t="s">
        <v>2061</v>
      </c>
      <c r="C49" s="468">
        <v>478</v>
      </c>
      <c r="D49" s="468">
        <v>2</v>
      </c>
      <c r="E49" s="468" t="s">
        <v>1317</v>
      </c>
      <c r="F49" s="468">
        <v>13</v>
      </c>
      <c r="G49" s="473">
        <v>0</v>
      </c>
      <c r="H49" s="468" t="s">
        <v>2062</v>
      </c>
      <c r="I49" s="468">
        <v>19</v>
      </c>
      <c r="J49" s="468">
        <v>0</v>
      </c>
      <c r="K49" s="468" t="s">
        <v>2063</v>
      </c>
      <c r="L49" s="468">
        <v>446</v>
      </c>
      <c r="M49" s="473">
        <v>2</v>
      </c>
    </row>
    <row r="50" spans="1:13" ht="13.5" thickBot="1" x14ac:dyDescent="0.35">
      <c r="A50" s="472" t="s">
        <v>910</v>
      </c>
      <c r="B50" s="471">
        <v>5</v>
      </c>
      <c r="C50" s="471">
        <v>25</v>
      </c>
      <c r="D50" s="471">
        <v>0</v>
      </c>
      <c r="E50" s="471">
        <v>0</v>
      </c>
      <c r="F50" s="471">
        <v>0</v>
      </c>
      <c r="G50" s="470">
        <v>0</v>
      </c>
      <c r="H50" s="471">
        <v>0</v>
      </c>
      <c r="I50" s="471">
        <v>0</v>
      </c>
      <c r="J50" s="471">
        <v>0</v>
      </c>
      <c r="K50" s="471">
        <v>5</v>
      </c>
      <c r="L50" s="471">
        <v>25</v>
      </c>
      <c r="M50" s="470">
        <v>0</v>
      </c>
    </row>
    <row r="51" spans="1:13" ht="13.5" thickBot="1" x14ac:dyDescent="0.35">
      <c r="A51" s="472" t="s">
        <v>1043</v>
      </c>
      <c r="B51" s="471">
        <v>97</v>
      </c>
      <c r="C51" s="471">
        <v>211</v>
      </c>
      <c r="D51" s="471">
        <v>0</v>
      </c>
      <c r="E51" s="471">
        <v>7</v>
      </c>
      <c r="F51" s="471">
        <v>12</v>
      </c>
      <c r="G51" s="470">
        <v>0</v>
      </c>
      <c r="H51" s="471">
        <v>4</v>
      </c>
      <c r="I51" s="471">
        <v>5</v>
      </c>
      <c r="J51" s="471">
        <v>0</v>
      </c>
      <c r="K51" s="471">
        <v>86</v>
      </c>
      <c r="L51" s="471">
        <v>194</v>
      </c>
      <c r="M51" s="470">
        <v>0</v>
      </c>
    </row>
    <row r="52" spans="1:13" ht="13.5" thickBot="1" x14ac:dyDescent="0.35">
      <c r="A52" s="472" t="s">
        <v>1044</v>
      </c>
      <c r="B52" s="471">
        <v>81</v>
      </c>
      <c r="C52" s="471">
        <v>242</v>
      </c>
      <c r="D52" s="471">
        <v>2</v>
      </c>
      <c r="E52" s="471">
        <v>1</v>
      </c>
      <c r="F52" s="471">
        <v>1</v>
      </c>
      <c r="G52" s="470">
        <v>0</v>
      </c>
      <c r="H52" s="471">
        <v>6</v>
      </c>
      <c r="I52" s="471">
        <v>14</v>
      </c>
      <c r="J52" s="471">
        <v>0</v>
      </c>
      <c r="K52" s="471">
        <v>74</v>
      </c>
      <c r="L52" s="471">
        <v>227</v>
      </c>
      <c r="M52" s="470">
        <v>2</v>
      </c>
    </row>
    <row r="53" spans="1:13" ht="13.5" thickBot="1" x14ac:dyDescent="0.35">
      <c r="A53" s="469" t="s">
        <v>1045</v>
      </c>
      <c r="B53" s="468">
        <v>4143</v>
      </c>
      <c r="C53" s="468">
        <v>5640</v>
      </c>
      <c r="D53" s="468">
        <v>92648</v>
      </c>
      <c r="E53" s="468">
        <v>1931</v>
      </c>
      <c r="F53" s="468">
        <v>2216</v>
      </c>
      <c r="G53" s="468">
        <v>41750</v>
      </c>
      <c r="H53" s="468">
        <v>468</v>
      </c>
      <c r="I53" s="468">
        <v>747</v>
      </c>
      <c r="J53" s="468">
        <v>18985</v>
      </c>
      <c r="K53" s="468">
        <v>1655</v>
      </c>
      <c r="L53" s="468">
        <v>2677</v>
      </c>
      <c r="M53" s="468">
        <v>31915</v>
      </c>
    </row>
    <row r="54" spans="1:13" x14ac:dyDescent="0.3">
      <c r="A54" s="299" t="s">
        <v>2004</v>
      </c>
    </row>
    <row r="55" spans="1:13" x14ac:dyDescent="0.3">
      <c r="A55" s="299" t="s">
        <v>1274</v>
      </c>
    </row>
    <row r="56" spans="1:13" x14ac:dyDescent="0.3">
      <c r="A56" s="299"/>
    </row>
    <row r="57" spans="1:13" ht="13.5" thickBot="1" x14ac:dyDescent="0.35">
      <c r="A57" s="388" t="s">
        <v>2214</v>
      </c>
    </row>
    <row r="58" spans="1:13" ht="13.5" thickBot="1" x14ac:dyDescent="0.35">
      <c r="A58" s="986" t="s">
        <v>843</v>
      </c>
      <c r="B58" s="987" t="s">
        <v>1318</v>
      </c>
      <c r="C58" s="987"/>
      <c r="D58" s="987" t="s">
        <v>1319</v>
      </c>
      <c r="E58" s="987"/>
    </row>
    <row r="59" spans="1:13" ht="26.5" thickBot="1" x14ac:dyDescent="0.35">
      <c r="A59" s="986"/>
      <c r="B59" s="661" t="s">
        <v>1320</v>
      </c>
      <c r="C59" s="661" t="s">
        <v>909</v>
      </c>
      <c r="D59" s="661" t="s">
        <v>1320</v>
      </c>
      <c r="E59" s="661" t="s">
        <v>909</v>
      </c>
    </row>
    <row r="60" spans="1:13" ht="13.5" thickBot="1" x14ac:dyDescent="0.35">
      <c r="A60" s="662" t="s">
        <v>1321</v>
      </c>
      <c r="B60" s="382">
        <v>47</v>
      </c>
      <c r="C60" s="382">
        <v>340</v>
      </c>
      <c r="D60" s="382">
        <v>22</v>
      </c>
      <c r="E60" s="382">
        <v>61</v>
      </c>
    </row>
    <row r="61" spans="1:13" ht="13.5" thickBot="1" x14ac:dyDescent="0.35">
      <c r="A61" s="662" t="s">
        <v>1322</v>
      </c>
      <c r="B61" s="382">
        <v>20</v>
      </c>
      <c r="C61" s="382">
        <v>141</v>
      </c>
      <c r="D61" s="382">
        <v>28</v>
      </c>
      <c r="E61" s="382">
        <v>2</v>
      </c>
    </row>
    <row r="62" spans="1:13" ht="13.5" thickBot="1" x14ac:dyDescent="0.35">
      <c r="A62" s="662" t="s">
        <v>1323</v>
      </c>
      <c r="B62" s="382">
        <v>88</v>
      </c>
      <c r="C62" s="382">
        <v>1730</v>
      </c>
      <c r="D62" s="382">
        <v>115</v>
      </c>
      <c r="E62" s="382">
        <v>669</v>
      </c>
    </row>
    <row r="63" spans="1:13" ht="13.5" thickBot="1" x14ac:dyDescent="0.35">
      <c r="A63" s="662" t="s">
        <v>1324</v>
      </c>
      <c r="B63" s="382">
        <v>63</v>
      </c>
      <c r="C63" s="382">
        <v>0</v>
      </c>
      <c r="D63" s="382">
        <v>114</v>
      </c>
      <c r="E63" s="382">
        <v>0</v>
      </c>
    </row>
    <row r="64" spans="1:13" ht="13.5" thickBot="1" x14ac:dyDescent="0.35">
      <c r="A64" s="662" t="s">
        <v>1325</v>
      </c>
      <c r="B64" s="382">
        <v>2</v>
      </c>
      <c r="C64" s="382">
        <v>0</v>
      </c>
      <c r="D64" s="382">
        <v>9</v>
      </c>
      <c r="E64" s="382">
        <v>0</v>
      </c>
    </row>
    <row r="65" spans="1:12" ht="13.5" thickBot="1" x14ac:dyDescent="0.35">
      <c r="A65" s="662" t="s">
        <v>1326</v>
      </c>
      <c r="B65" s="382">
        <v>18</v>
      </c>
      <c r="C65" s="382">
        <v>192</v>
      </c>
      <c r="D65" s="382">
        <v>12</v>
      </c>
      <c r="E65" s="382">
        <v>0</v>
      </c>
    </row>
    <row r="66" spans="1:12" ht="13.5" thickBot="1" x14ac:dyDescent="0.35">
      <c r="A66" s="662" t="s">
        <v>1327</v>
      </c>
      <c r="B66" s="382">
        <v>31</v>
      </c>
      <c r="C66" s="382">
        <v>0</v>
      </c>
      <c r="D66" s="382">
        <v>36</v>
      </c>
      <c r="E66" s="382">
        <v>0</v>
      </c>
    </row>
    <row r="67" spans="1:12" ht="13.5" thickBot="1" x14ac:dyDescent="0.35">
      <c r="A67" s="663" t="s">
        <v>12</v>
      </c>
      <c r="B67" s="664">
        <v>269</v>
      </c>
      <c r="C67" s="664">
        <v>2403</v>
      </c>
      <c r="D67" s="664">
        <v>236</v>
      </c>
      <c r="E67" s="664">
        <v>732</v>
      </c>
    </row>
    <row r="68" spans="1:12" x14ac:dyDescent="0.3">
      <c r="A68" s="299" t="s">
        <v>2029</v>
      </c>
    </row>
    <row r="69" spans="1:12" x14ac:dyDescent="0.3">
      <c r="A69" s="299"/>
    </row>
    <row r="71" spans="1:12" ht="13.5" thickBot="1" x14ac:dyDescent="0.35">
      <c r="A71" s="233" t="s">
        <v>2215</v>
      </c>
    </row>
    <row r="72" spans="1:12" ht="39.5" thickBot="1" x14ac:dyDescent="0.35">
      <c r="A72" s="553"/>
      <c r="B72" s="553"/>
      <c r="C72" s="467"/>
      <c r="D72" s="467" t="s">
        <v>1088</v>
      </c>
      <c r="E72" s="467"/>
      <c r="F72" s="467"/>
      <c r="G72" s="467"/>
      <c r="H72" s="859" t="s">
        <v>916</v>
      </c>
      <c r="I72" s="859" t="s">
        <v>921</v>
      </c>
      <c r="J72" s="859" t="s">
        <v>922</v>
      </c>
      <c r="K72" s="985" t="s">
        <v>1241</v>
      </c>
      <c r="L72" s="859" t="s">
        <v>1240</v>
      </c>
    </row>
    <row r="73" spans="1:12" ht="39.5" thickBot="1" x14ac:dyDescent="0.35">
      <c r="A73" s="552" t="s">
        <v>380</v>
      </c>
      <c r="B73" s="552" t="s">
        <v>2030</v>
      </c>
      <c r="C73" s="349" t="s">
        <v>1091</v>
      </c>
      <c r="D73" s="349" t="s">
        <v>1092</v>
      </c>
      <c r="E73" s="349" t="s">
        <v>1093</v>
      </c>
      <c r="F73" s="349" t="s">
        <v>1094</v>
      </c>
      <c r="G73" s="349" t="s">
        <v>1239</v>
      </c>
      <c r="H73" s="860"/>
      <c r="I73" s="860"/>
      <c r="J73" s="860"/>
      <c r="K73" s="860"/>
      <c r="L73" s="860"/>
    </row>
    <row r="74" spans="1:12" ht="13.5" thickBot="1" x14ac:dyDescent="0.35">
      <c r="A74" s="456" t="s">
        <v>817</v>
      </c>
      <c r="B74" s="278">
        <v>10170</v>
      </c>
      <c r="C74" s="278">
        <v>9809</v>
      </c>
      <c r="D74" s="278">
        <v>330</v>
      </c>
      <c r="E74" s="278">
        <v>0</v>
      </c>
      <c r="F74" s="278">
        <v>1233</v>
      </c>
      <c r="G74" s="278">
        <v>31</v>
      </c>
      <c r="H74" s="278">
        <v>2394</v>
      </c>
      <c r="I74" s="278">
        <v>5192</v>
      </c>
      <c r="J74" s="278">
        <v>8</v>
      </c>
      <c r="K74" s="278">
        <v>5807</v>
      </c>
      <c r="L74" s="422">
        <v>4363</v>
      </c>
    </row>
    <row r="75" spans="1:12" ht="13.5" thickBot="1" x14ac:dyDescent="0.35">
      <c r="A75" s="456" t="s">
        <v>382</v>
      </c>
      <c r="B75" s="278">
        <v>19996</v>
      </c>
      <c r="C75" s="278">
        <v>18921</v>
      </c>
      <c r="D75" s="278">
        <v>898</v>
      </c>
      <c r="E75" s="278">
        <v>65</v>
      </c>
      <c r="F75" s="278">
        <v>5957</v>
      </c>
      <c r="G75" s="278">
        <v>112</v>
      </c>
      <c r="H75" s="278">
        <v>19983</v>
      </c>
      <c r="I75" s="278">
        <v>399</v>
      </c>
      <c r="J75" s="278">
        <v>20</v>
      </c>
      <c r="K75" s="278">
        <v>5544</v>
      </c>
      <c r="L75" s="422">
        <v>14452</v>
      </c>
    </row>
    <row r="76" spans="1:12" ht="13.5" thickBot="1" x14ac:dyDescent="0.35">
      <c r="A76" s="456" t="s">
        <v>383</v>
      </c>
      <c r="B76" s="202">
        <v>10512</v>
      </c>
      <c r="C76" s="202">
        <v>9261</v>
      </c>
      <c r="D76" s="202">
        <v>1199</v>
      </c>
      <c r="E76" s="202">
        <v>0</v>
      </c>
      <c r="F76" s="202">
        <v>2380</v>
      </c>
      <c r="G76" s="202">
        <v>54</v>
      </c>
      <c r="H76" s="202">
        <v>8417</v>
      </c>
      <c r="I76" s="278">
        <v>2293</v>
      </c>
      <c r="J76" s="202">
        <v>19</v>
      </c>
      <c r="K76" s="202">
        <v>4097</v>
      </c>
      <c r="L76" s="466">
        <v>6415</v>
      </c>
    </row>
    <row r="77" spans="1:12" ht="13.5" thickBot="1" x14ac:dyDescent="0.35">
      <c r="A77" s="456" t="s">
        <v>889</v>
      </c>
      <c r="B77" s="202">
        <v>2265</v>
      </c>
      <c r="C77" s="202">
        <v>2123</v>
      </c>
      <c r="D77" s="202">
        <v>117</v>
      </c>
      <c r="E77" s="202">
        <v>0</v>
      </c>
      <c r="F77" s="202">
        <v>579</v>
      </c>
      <c r="G77" s="202">
        <v>25</v>
      </c>
      <c r="H77" s="202">
        <v>2090</v>
      </c>
      <c r="I77" s="278">
        <v>77</v>
      </c>
      <c r="J77" s="202">
        <v>2</v>
      </c>
      <c r="K77" s="202">
        <v>797</v>
      </c>
      <c r="L77" s="466">
        <v>1468</v>
      </c>
    </row>
    <row r="78" spans="1:12" ht="13.5" thickBot="1" x14ac:dyDescent="0.35">
      <c r="A78" s="456" t="s">
        <v>387</v>
      </c>
      <c r="B78" s="202">
        <v>669</v>
      </c>
      <c r="C78" s="202">
        <v>667</v>
      </c>
      <c r="D78" s="202">
        <v>2</v>
      </c>
      <c r="E78" s="202">
        <v>0</v>
      </c>
      <c r="F78" s="202">
        <v>27</v>
      </c>
      <c r="G78" s="202">
        <v>0</v>
      </c>
      <c r="H78" s="202">
        <v>81</v>
      </c>
      <c r="I78" s="278">
        <v>277</v>
      </c>
      <c r="J78" s="202">
        <v>2</v>
      </c>
      <c r="K78" s="202">
        <v>417</v>
      </c>
      <c r="L78" s="466">
        <v>252</v>
      </c>
    </row>
    <row r="79" spans="1:12" ht="13.5" thickBot="1" x14ac:dyDescent="0.35">
      <c r="A79" s="456" t="s">
        <v>384</v>
      </c>
      <c r="B79" s="202">
        <v>3177</v>
      </c>
      <c r="C79" s="202">
        <v>3051</v>
      </c>
      <c r="D79" s="202">
        <v>113</v>
      </c>
      <c r="E79" s="202">
        <v>2</v>
      </c>
      <c r="F79" s="202">
        <v>242</v>
      </c>
      <c r="G79" s="202">
        <v>11</v>
      </c>
      <c r="H79" s="202">
        <v>2328</v>
      </c>
      <c r="I79" s="278">
        <v>290</v>
      </c>
      <c r="J79" s="202">
        <v>6</v>
      </c>
      <c r="K79" s="202">
        <v>1073</v>
      </c>
      <c r="L79" s="466">
        <v>2104</v>
      </c>
    </row>
    <row r="80" spans="1:12" ht="13.5" thickBot="1" x14ac:dyDescent="0.35">
      <c r="A80" s="456" t="s">
        <v>388</v>
      </c>
      <c r="B80" s="202">
        <v>464</v>
      </c>
      <c r="C80" s="202">
        <v>435</v>
      </c>
      <c r="D80" s="202">
        <v>5</v>
      </c>
      <c r="E80" s="202">
        <v>0</v>
      </c>
      <c r="F80" s="202">
        <v>111</v>
      </c>
      <c r="G80" s="202">
        <v>24</v>
      </c>
      <c r="H80" s="202">
        <v>18</v>
      </c>
      <c r="I80" s="278">
        <v>136</v>
      </c>
      <c r="J80" s="202">
        <v>4</v>
      </c>
      <c r="K80" s="202">
        <v>266</v>
      </c>
      <c r="L80" s="466">
        <v>198</v>
      </c>
    </row>
    <row r="81" spans="1:12" ht="13.5" thickBot="1" x14ac:dyDescent="0.35">
      <c r="A81" s="465" t="s">
        <v>12</v>
      </c>
      <c r="B81" s="188">
        <v>47253</v>
      </c>
      <c r="C81" s="188">
        <v>44267</v>
      </c>
      <c r="D81" s="188">
        <v>2664</v>
      </c>
      <c r="E81" s="188">
        <v>67</v>
      </c>
      <c r="F81" s="188">
        <v>10529</v>
      </c>
      <c r="G81" s="188">
        <v>257</v>
      </c>
      <c r="H81" s="188">
        <v>35311</v>
      </c>
      <c r="I81" s="188">
        <v>8664</v>
      </c>
      <c r="J81" s="188">
        <v>61</v>
      </c>
      <c r="K81" s="188">
        <v>18001</v>
      </c>
      <c r="L81" s="415">
        <v>29252</v>
      </c>
    </row>
    <row r="82" spans="1:12" x14ac:dyDescent="0.3">
      <c r="A82" s="299" t="s">
        <v>2031</v>
      </c>
    </row>
    <row r="83" spans="1:12" x14ac:dyDescent="0.3">
      <c r="A83" s="299"/>
    </row>
    <row r="84" spans="1:12" ht="13.5" thickBot="1" x14ac:dyDescent="0.35">
      <c r="A84" s="233" t="s">
        <v>2216</v>
      </c>
    </row>
    <row r="85" spans="1:12" ht="26.5" thickBot="1" x14ac:dyDescent="0.35">
      <c r="A85" s="554" t="s">
        <v>380</v>
      </c>
      <c r="B85" s="555" t="s">
        <v>1328</v>
      </c>
      <c r="C85" s="555" t="s">
        <v>1329</v>
      </c>
      <c r="D85" s="555" t="s">
        <v>1330</v>
      </c>
      <c r="E85" s="555" t="s">
        <v>1210</v>
      </c>
      <c r="F85" s="555" t="s">
        <v>1331</v>
      </c>
    </row>
    <row r="86" spans="1:12" ht="13.5" thickBot="1" x14ac:dyDescent="0.35">
      <c r="A86" s="534" t="s">
        <v>852</v>
      </c>
      <c r="B86" s="556">
        <v>0</v>
      </c>
      <c r="C86" s="556">
        <v>29</v>
      </c>
      <c r="D86" s="556">
        <v>138</v>
      </c>
      <c r="E86" s="556">
        <v>421</v>
      </c>
      <c r="F86" s="556">
        <v>81</v>
      </c>
    </row>
    <row r="87" spans="1:12" ht="13.5" thickBot="1" x14ac:dyDescent="0.35">
      <c r="A87" s="534" t="s">
        <v>825</v>
      </c>
      <c r="B87" s="556">
        <v>1</v>
      </c>
      <c r="C87" s="556">
        <v>0</v>
      </c>
      <c r="D87" s="556">
        <v>1</v>
      </c>
      <c r="E87" s="556">
        <v>13</v>
      </c>
      <c r="F87" s="556">
        <v>19981</v>
      </c>
    </row>
    <row r="88" spans="1:12" ht="13.5" thickBot="1" x14ac:dyDescent="0.35">
      <c r="A88" s="534" t="s">
        <v>853</v>
      </c>
      <c r="B88" s="556">
        <v>0</v>
      </c>
      <c r="C88" s="556">
        <v>1</v>
      </c>
      <c r="D88" s="556">
        <v>5</v>
      </c>
      <c r="E88" s="556">
        <v>169</v>
      </c>
      <c r="F88" s="556">
        <v>2090</v>
      </c>
    </row>
    <row r="89" spans="1:12" ht="13.5" thickBot="1" x14ac:dyDescent="0.35">
      <c r="A89" s="534" t="s">
        <v>854</v>
      </c>
      <c r="B89" s="556">
        <v>96</v>
      </c>
      <c r="C89" s="556">
        <v>46</v>
      </c>
      <c r="D89" s="556">
        <v>154</v>
      </c>
      <c r="E89" s="556">
        <v>150</v>
      </c>
      <c r="F89" s="556">
        <v>18</v>
      </c>
    </row>
    <row r="90" spans="1:12" ht="13.5" thickBot="1" x14ac:dyDescent="0.35">
      <c r="A90" s="534" t="s">
        <v>826</v>
      </c>
      <c r="B90" s="556">
        <v>353</v>
      </c>
      <c r="C90" s="556">
        <v>777</v>
      </c>
      <c r="D90" s="556">
        <v>2201</v>
      </c>
      <c r="E90" s="556">
        <v>4445</v>
      </c>
      <c r="F90" s="556">
        <v>2394</v>
      </c>
    </row>
    <row r="91" spans="1:12" ht="13.5" thickBot="1" x14ac:dyDescent="0.35">
      <c r="A91" s="534" t="s">
        <v>406</v>
      </c>
      <c r="B91" s="556">
        <v>184</v>
      </c>
      <c r="C91" s="556">
        <v>158</v>
      </c>
      <c r="D91" s="556">
        <v>366</v>
      </c>
      <c r="E91" s="556">
        <v>1387</v>
      </c>
      <c r="F91" s="556">
        <v>8417</v>
      </c>
    </row>
    <row r="92" spans="1:12" ht="13.5" thickBot="1" x14ac:dyDescent="0.35">
      <c r="A92" s="534" t="s">
        <v>855</v>
      </c>
      <c r="B92" s="556">
        <v>18</v>
      </c>
      <c r="C92" s="556">
        <v>146</v>
      </c>
      <c r="D92" s="556">
        <v>397</v>
      </c>
      <c r="E92" s="556">
        <v>288</v>
      </c>
      <c r="F92" s="556">
        <v>2328</v>
      </c>
    </row>
    <row r="93" spans="1:12" ht="14" x14ac:dyDescent="0.3">
      <c r="A93" s="299" t="s">
        <v>2031</v>
      </c>
      <c r="B93" s="535"/>
      <c r="C93" s="535"/>
      <c r="D93" s="535"/>
      <c r="E93" s="535"/>
      <c r="F93" s="535"/>
    </row>
    <row r="95" spans="1:12" x14ac:dyDescent="0.3">
      <c r="A95" s="388" t="s">
        <v>2217</v>
      </c>
      <c r="D95" s="389"/>
    </row>
    <row r="96" spans="1:12" x14ac:dyDescent="0.3">
      <c r="A96" s="963" t="s">
        <v>380</v>
      </c>
      <c r="B96" s="464"/>
      <c r="C96" s="964" t="s">
        <v>1096</v>
      </c>
      <c r="D96" s="964"/>
      <c r="E96" s="964"/>
      <c r="F96" s="964"/>
      <c r="G96" s="964"/>
    </row>
    <row r="97" spans="1:11" x14ac:dyDescent="0.3">
      <c r="A97" s="963"/>
      <c r="B97" s="463" t="s">
        <v>2011</v>
      </c>
      <c r="C97" s="462" t="s">
        <v>2006</v>
      </c>
      <c r="D97" s="462" t="s">
        <v>2025</v>
      </c>
      <c r="E97" s="462" t="s">
        <v>2026</v>
      </c>
      <c r="F97" s="462" t="s">
        <v>2009</v>
      </c>
      <c r="G97" s="462" t="s">
        <v>2010</v>
      </c>
    </row>
    <row r="98" spans="1:11" ht="13.5" thickBot="1" x14ac:dyDescent="0.35">
      <c r="A98" s="442" t="s">
        <v>852</v>
      </c>
      <c r="B98" s="665">
        <v>1</v>
      </c>
      <c r="C98" s="441">
        <v>182</v>
      </c>
      <c r="D98" s="441">
        <v>96</v>
      </c>
      <c r="E98" s="441">
        <v>47</v>
      </c>
      <c r="F98" s="441">
        <v>13</v>
      </c>
      <c r="G98" s="441">
        <v>330</v>
      </c>
    </row>
    <row r="99" spans="1:11" ht="13.5" thickBot="1" x14ac:dyDescent="0.35">
      <c r="A99" s="442" t="s">
        <v>825</v>
      </c>
      <c r="B99" s="666">
        <v>250</v>
      </c>
      <c r="C99" s="439">
        <v>116</v>
      </c>
      <c r="D99" s="439">
        <v>37</v>
      </c>
      <c r="E99" s="439">
        <v>3722</v>
      </c>
      <c r="F99" s="439">
        <v>4440</v>
      </c>
      <c r="G99" s="439">
        <v>11374</v>
      </c>
    </row>
    <row r="100" spans="1:11" ht="13.5" thickBot="1" x14ac:dyDescent="0.35">
      <c r="A100" s="442" t="s">
        <v>853</v>
      </c>
      <c r="B100" s="666">
        <v>0</v>
      </c>
      <c r="C100" s="439">
        <v>42</v>
      </c>
      <c r="D100" s="439">
        <v>65</v>
      </c>
      <c r="E100" s="439">
        <v>344</v>
      </c>
      <c r="F100" s="439">
        <v>457</v>
      </c>
      <c r="G100" s="439">
        <v>1314</v>
      </c>
    </row>
    <row r="101" spans="1:11" ht="13.5" thickBot="1" x14ac:dyDescent="0.35">
      <c r="A101" s="442" t="s">
        <v>854</v>
      </c>
      <c r="B101" s="666">
        <v>0</v>
      </c>
      <c r="C101" s="439">
        <v>61</v>
      </c>
      <c r="D101" s="439">
        <v>46</v>
      </c>
      <c r="E101" s="439">
        <v>22</v>
      </c>
      <c r="F101" s="439">
        <v>28</v>
      </c>
      <c r="G101" s="439">
        <v>282</v>
      </c>
    </row>
    <row r="102" spans="1:11" ht="13.5" thickBot="1" x14ac:dyDescent="0.35">
      <c r="A102" s="442" t="s">
        <v>826</v>
      </c>
      <c r="B102" s="667">
        <v>1</v>
      </c>
      <c r="C102" s="668">
        <v>30</v>
      </c>
      <c r="D102" s="668">
        <v>28</v>
      </c>
      <c r="E102" s="668">
        <v>21</v>
      </c>
      <c r="F102" s="668">
        <v>803</v>
      </c>
      <c r="G102" s="668">
        <v>9248</v>
      </c>
    </row>
    <row r="103" spans="1:11" ht="13.5" thickBot="1" x14ac:dyDescent="0.35">
      <c r="A103" s="442" t="s">
        <v>406</v>
      </c>
      <c r="B103" s="666">
        <v>0</v>
      </c>
      <c r="C103" s="439">
        <v>0</v>
      </c>
      <c r="D103" s="439">
        <v>0</v>
      </c>
      <c r="E103" s="439">
        <v>3</v>
      </c>
      <c r="F103" s="439">
        <v>934</v>
      </c>
      <c r="G103" s="439">
        <v>9501</v>
      </c>
    </row>
    <row r="104" spans="1:11" ht="13.5" thickBot="1" x14ac:dyDescent="0.35">
      <c r="A104" s="442" t="s">
        <v>855</v>
      </c>
      <c r="B104" s="666">
        <v>0</v>
      </c>
      <c r="C104" s="439">
        <v>12</v>
      </c>
      <c r="D104" s="439">
        <v>905</v>
      </c>
      <c r="E104" s="439">
        <v>934</v>
      </c>
      <c r="F104" s="439">
        <v>461</v>
      </c>
      <c r="G104" s="439">
        <v>848</v>
      </c>
    </row>
    <row r="105" spans="1:11" ht="13.5" thickBot="1" x14ac:dyDescent="0.35">
      <c r="A105" s="781" t="s">
        <v>12</v>
      </c>
      <c r="B105" s="669">
        <v>252</v>
      </c>
      <c r="C105" s="670">
        <v>443</v>
      </c>
      <c r="D105" s="670">
        <v>1177</v>
      </c>
      <c r="E105" s="670">
        <v>5093</v>
      </c>
      <c r="F105" s="670">
        <v>7136</v>
      </c>
      <c r="G105" s="670">
        <v>32897</v>
      </c>
    </row>
    <row r="106" spans="1:11" ht="13.5" thickBot="1" x14ac:dyDescent="0.35">
      <c r="A106" s="442" t="s">
        <v>1353</v>
      </c>
      <c r="B106" s="671">
        <v>5.0000000000000001E-3</v>
      </c>
      <c r="C106" s="672">
        <v>8.9999999999999993E-3</v>
      </c>
      <c r="D106" s="672">
        <v>2.5000000000000001E-2</v>
      </c>
      <c r="E106" s="672">
        <v>0.108</v>
      </c>
      <c r="F106" s="672">
        <v>0.152</v>
      </c>
      <c r="G106" s="672">
        <v>0.71099999999999997</v>
      </c>
    </row>
    <row r="107" spans="1:11" x14ac:dyDescent="0.3">
      <c r="A107" s="299" t="s">
        <v>2031</v>
      </c>
      <c r="B107" s="782"/>
    </row>
    <row r="109" spans="1:11" ht="13.5" thickBot="1" x14ac:dyDescent="0.35">
      <c r="A109" s="388" t="s">
        <v>2218</v>
      </c>
    </row>
    <row r="110" spans="1:11" ht="39.5" thickBot="1" x14ac:dyDescent="0.35">
      <c r="A110" s="461" t="s">
        <v>380</v>
      </c>
      <c r="B110" s="458" t="s">
        <v>2032</v>
      </c>
      <c r="C110" s="458" t="s">
        <v>1097</v>
      </c>
      <c r="D110" s="460" t="s">
        <v>917</v>
      </c>
      <c r="E110" s="459" t="s">
        <v>918</v>
      </c>
      <c r="F110" s="458" t="s">
        <v>919</v>
      </c>
      <c r="G110" s="460" t="s">
        <v>920</v>
      </c>
      <c r="H110" s="459" t="s">
        <v>1098</v>
      </c>
      <c r="I110" s="458" t="s">
        <v>1099</v>
      </c>
      <c r="J110" s="147" t="s">
        <v>1100</v>
      </c>
      <c r="K110" s="457" t="s">
        <v>1101</v>
      </c>
    </row>
    <row r="111" spans="1:11" ht="13.5" thickBot="1" x14ac:dyDescent="0.35">
      <c r="A111" s="456" t="s">
        <v>817</v>
      </c>
      <c r="B111" s="278">
        <v>11146</v>
      </c>
      <c r="C111" s="278">
        <v>6671</v>
      </c>
      <c r="D111" s="278">
        <v>595</v>
      </c>
      <c r="E111" s="278">
        <v>6634</v>
      </c>
      <c r="F111" s="278">
        <v>2987</v>
      </c>
      <c r="G111" s="278">
        <v>1922</v>
      </c>
      <c r="H111" s="278">
        <v>6018</v>
      </c>
      <c r="I111" s="278">
        <v>4083</v>
      </c>
      <c r="J111" s="278">
        <v>714</v>
      </c>
      <c r="K111" s="278">
        <v>7</v>
      </c>
    </row>
    <row r="112" spans="1:11" ht="13.5" thickBot="1" x14ac:dyDescent="0.35">
      <c r="A112" s="456" t="s">
        <v>382</v>
      </c>
      <c r="B112" s="278">
        <v>27031</v>
      </c>
      <c r="C112" s="278">
        <v>15728</v>
      </c>
      <c r="D112" s="278">
        <v>4063</v>
      </c>
      <c r="E112" s="278">
        <v>9614</v>
      </c>
      <c r="F112" s="278">
        <v>8126</v>
      </c>
      <c r="G112" s="278">
        <v>8807</v>
      </c>
      <c r="H112" s="278">
        <v>9653</v>
      </c>
      <c r="I112" s="278">
        <v>13389</v>
      </c>
      <c r="J112" s="278">
        <v>2642</v>
      </c>
      <c r="K112" s="278">
        <v>24</v>
      </c>
    </row>
    <row r="113" spans="1:11" ht="13.5" thickBot="1" x14ac:dyDescent="0.35">
      <c r="A113" s="456" t="s">
        <v>383</v>
      </c>
      <c r="B113" s="202">
        <v>13388</v>
      </c>
      <c r="C113" s="202">
        <v>8027</v>
      </c>
      <c r="D113" s="202">
        <v>1225</v>
      </c>
      <c r="E113" s="278">
        <v>8081</v>
      </c>
      <c r="F113" s="202">
        <v>4802</v>
      </c>
      <c r="G113" s="202">
        <v>4452</v>
      </c>
      <c r="H113" s="278">
        <v>11466</v>
      </c>
      <c r="I113" s="202">
        <v>3026</v>
      </c>
      <c r="J113" s="202">
        <v>708</v>
      </c>
      <c r="K113" s="202">
        <v>7</v>
      </c>
    </row>
    <row r="114" spans="1:11" ht="13.5" thickBot="1" x14ac:dyDescent="0.35">
      <c r="A114" s="456" t="s">
        <v>889</v>
      </c>
      <c r="B114" s="202">
        <v>4047</v>
      </c>
      <c r="C114" s="202">
        <v>2372</v>
      </c>
      <c r="D114" s="202">
        <v>521</v>
      </c>
      <c r="E114" s="278">
        <v>1212</v>
      </c>
      <c r="F114" s="202">
        <v>1141</v>
      </c>
      <c r="G114" s="202">
        <v>1690</v>
      </c>
      <c r="H114" s="278">
        <v>1395</v>
      </c>
      <c r="I114" s="202">
        <v>2412</v>
      </c>
      <c r="J114" s="202">
        <v>374</v>
      </c>
      <c r="K114" s="202">
        <v>6</v>
      </c>
    </row>
    <row r="115" spans="1:11" ht="13.5" thickBot="1" x14ac:dyDescent="0.35">
      <c r="A115" s="456" t="s">
        <v>387</v>
      </c>
      <c r="B115" s="202">
        <v>742</v>
      </c>
      <c r="C115" s="202">
        <v>0</v>
      </c>
      <c r="D115" s="202">
        <v>22</v>
      </c>
      <c r="E115" s="278">
        <v>445</v>
      </c>
      <c r="F115" s="202">
        <v>285</v>
      </c>
      <c r="G115" s="202">
        <v>16</v>
      </c>
      <c r="H115" s="278">
        <v>502</v>
      </c>
      <c r="I115" s="202">
        <v>87</v>
      </c>
      <c r="J115" s="202">
        <v>33</v>
      </c>
      <c r="K115" s="202">
        <v>0</v>
      </c>
    </row>
    <row r="116" spans="1:11" ht="13.5" thickBot="1" x14ac:dyDescent="0.35">
      <c r="A116" s="455" t="s">
        <v>384</v>
      </c>
      <c r="B116" s="202">
        <v>3760</v>
      </c>
      <c r="C116" s="453">
        <v>9</v>
      </c>
      <c r="D116" s="453">
        <v>281</v>
      </c>
      <c r="E116" s="454">
        <v>387</v>
      </c>
      <c r="F116" s="453">
        <v>420</v>
      </c>
      <c r="G116" s="453">
        <v>53</v>
      </c>
      <c r="H116" s="454">
        <v>1001</v>
      </c>
      <c r="I116" s="453">
        <v>1634</v>
      </c>
      <c r="J116" s="453">
        <v>392</v>
      </c>
      <c r="K116" s="453">
        <v>1</v>
      </c>
    </row>
    <row r="117" spans="1:11" ht="13.5" thickBot="1" x14ac:dyDescent="0.35">
      <c r="A117" s="452" t="s">
        <v>388</v>
      </c>
      <c r="B117" s="202">
        <v>519</v>
      </c>
      <c r="C117" s="451">
        <v>0</v>
      </c>
      <c r="D117" s="451">
        <v>2</v>
      </c>
      <c r="E117" s="439">
        <v>201</v>
      </c>
      <c r="F117" s="451">
        <v>118</v>
      </c>
      <c r="G117" s="451">
        <v>5</v>
      </c>
      <c r="H117" s="439">
        <v>268</v>
      </c>
      <c r="I117" s="451">
        <v>126</v>
      </c>
      <c r="J117" s="451">
        <v>37</v>
      </c>
      <c r="K117" s="451">
        <v>0</v>
      </c>
    </row>
    <row r="118" spans="1:11" ht="13.5" thickBot="1" x14ac:dyDescent="0.35">
      <c r="A118" s="450" t="s">
        <v>12</v>
      </c>
      <c r="B118" s="449">
        <v>60633</v>
      </c>
      <c r="C118" s="449">
        <v>32807</v>
      </c>
      <c r="D118" s="449">
        <v>6709</v>
      </c>
      <c r="E118" s="449">
        <v>26574</v>
      </c>
      <c r="F118" s="449">
        <v>17879</v>
      </c>
      <c r="G118" s="449">
        <v>16945</v>
      </c>
      <c r="H118" s="449">
        <v>30303</v>
      </c>
      <c r="I118" s="449">
        <v>24757</v>
      </c>
      <c r="J118" s="449">
        <v>4900</v>
      </c>
      <c r="K118" s="449">
        <v>45</v>
      </c>
    </row>
    <row r="119" spans="1:11" x14ac:dyDescent="0.3">
      <c r="A119" s="406" t="s">
        <v>2033</v>
      </c>
      <c r="B119" s="448"/>
      <c r="C119" s="448"/>
      <c r="D119" s="448"/>
      <c r="E119" s="388"/>
      <c r="F119" s="388"/>
      <c r="G119" s="388"/>
      <c r="H119" s="448"/>
      <c r="I119" s="448"/>
      <c r="J119" s="448"/>
      <c r="K119" s="448"/>
    </row>
    <row r="120" spans="1:11" x14ac:dyDescent="0.3">
      <c r="A120" s="133" t="s">
        <v>1238</v>
      </c>
      <c r="B120" s="448"/>
      <c r="C120" s="448"/>
      <c r="D120" s="448"/>
      <c r="E120" s="388"/>
      <c r="F120" s="388"/>
      <c r="G120" s="388"/>
      <c r="H120" s="448"/>
      <c r="I120" s="448"/>
      <c r="J120" s="448"/>
      <c r="K120" s="448"/>
    </row>
    <row r="122" spans="1:11" x14ac:dyDescent="0.3">
      <c r="A122" s="388" t="s">
        <v>2219</v>
      </c>
    </row>
    <row r="123" spans="1:11" x14ac:dyDescent="0.3">
      <c r="A123" s="965" t="s">
        <v>1102</v>
      </c>
      <c r="B123" s="966"/>
      <c r="C123" s="966"/>
      <c r="D123" s="966"/>
      <c r="E123" s="966"/>
      <c r="F123" s="967"/>
    </row>
    <row r="124" spans="1:11" x14ac:dyDescent="0.3">
      <c r="A124" s="968" t="s">
        <v>1103</v>
      </c>
      <c r="B124" s="969"/>
      <c r="C124" s="969"/>
      <c r="D124" s="969"/>
      <c r="E124" s="969"/>
      <c r="F124" s="970"/>
    </row>
    <row r="125" spans="1:11" ht="52" x14ac:dyDescent="0.3">
      <c r="A125" s="447" t="s">
        <v>95</v>
      </c>
      <c r="B125" s="446" t="s">
        <v>1104</v>
      </c>
      <c r="C125" s="446" t="s">
        <v>100</v>
      </c>
      <c r="D125" s="445" t="s">
        <v>1105</v>
      </c>
      <c r="E125" s="444" t="s">
        <v>1106</v>
      </c>
      <c r="F125" s="443" t="s">
        <v>97</v>
      </c>
    </row>
    <row r="126" spans="1:11" ht="13.5" thickBot="1" x14ac:dyDescent="0.35">
      <c r="A126" s="442" t="s">
        <v>852</v>
      </c>
      <c r="B126" s="441">
        <v>80</v>
      </c>
      <c r="C126" s="441">
        <v>40</v>
      </c>
      <c r="D126" s="441">
        <v>30</v>
      </c>
      <c r="E126" s="441">
        <v>90</v>
      </c>
      <c r="F126" s="441">
        <v>30</v>
      </c>
    </row>
    <row r="127" spans="1:11" ht="13.5" thickBot="1" x14ac:dyDescent="0.35">
      <c r="A127" s="440" t="s">
        <v>825</v>
      </c>
      <c r="B127" s="439">
        <v>285</v>
      </c>
      <c r="C127" s="439">
        <v>38</v>
      </c>
      <c r="D127" s="439">
        <v>28</v>
      </c>
      <c r="E127" s="439">
        <v>24</v>
      </c>
      <c r="F127" s="439">
        <v>24</v>
      </c>
    </row>
    <row r="128" spans="1:11" ht="13.5" thickBot="1" x14ac:dyDescent="0.35">
      <c r="A128" s="440" t="s">
        <v>853</v>
      </c>
      <c r="B128" s="439">
        <v>60</v>
      </c>
      <c r="C128" s="439">
        <v>4</v>
      </c>
      <c r="D128" s="439">
        <v>4</v>
      </c>
      <c r="E128" s="439">
        <v>3</v>
      </c>
      <c r="F128" s="439">
        <v>6</v>
      </c>
    </row>
    <row r="129" spans="1:6" ht="13.5" thickBot="1" x14ac:dyDescent="0.35">
      <c r="A129" s="440" t="s">
        <v>854</v>
      </c>
      <c r="B129" s="439">
        <v>134</v>
      </c>
      <c r="C129" s="439">
        <v>0</v>
      </c>
      <c r="D129" s="439">
        <v>1</v>
      </c>
      <c r="E129" s="439">
        <v>1</v>
      </c>
      <c r="F129" s="439">
        <v>0</v>
      </c>
    </row>
    <row r="130" spans="1:6" ht="13.5" thickBot="1" x14ac:dyDescent="0.35">
      <c r="A130" s="440" t="s">
        <v>826</v>
      </c>
      <c r="B130" s="439">
        <v>2440</v>
      </c>
      <c r="C130" s="439">
        <v>343</v>
      </c>
      <c r="D130" s="439">
        <v>379</v>
      </c>
      <c r="E130" s="439">
        <v>1812</v>
      </c>
      <c r="F130" s="439">
        <v>218</v>
      </c>
    </row>
    <row r="131" spans="1:6" ht="13.5" thickBot="1" x14ac:dyDescent="0.35">
      <c r="A131" s="440" t="s">
        <v>406</v>
      </c>
      <c r="B131" s="439">
        <v>1291</v>
      </c>
      <c r="C131" s="439">
        <v>163</v>
      </c>
      <c r="D131" s="439">
        <v>176</v>
      </c>
      <c r="E131" s="439">
        <v>582</v>
      </c>
      <c r="F131" s="439">
        <v>81</v>
      </c>
    </row>
    <row r="132" spans="1:6" ht="13.5" thickBot="1" x14ac:dyDescent="0.35">
      <c r="A132" s="431" t="s">
        <v>855</v>
      </c>
      <c r="B132" s="438">
        <v>248</v>
      </c>
      <c r="C132" s="438">
        <v>41</v>
      </c>
      <c r="D132" s="438">
        <v>0</v>
      </c>
      <c r="E132" s="438">
        <v>0</v>
      </c>
      <c r="F132" s="438">
        <v>1</v>
      </c>
    </row>
    <row r="133" spans="1:6" ht="13.5" thickBot="1" x14ac:dyDescent="0.35">
      <c r="A133" s="430" t="s">
        <v>12</v>
      </c>
      <c r="B133" s="437">
        <v>4538</v>
      </c>
      <c r="C133" s="437">
        <v>629</v>
      </c>
      <c r="D133" s="437">
        <v>618</v>
      </c>
      <c r="E133" s="437">
        <v>2512</v>
      </c>
      <c r="F133" s="437">
        <v>360</v>
      </c>
    </row>
    <row r="134" spans="1:6" x14ac:dyDescent="0.3">
      <c r="A134" s="406" t="s">
        <v>2031</v>
      </c>
    </row>
    <row r="135" spans="1:6" x14ac:dyDescent="0.3">
      <c r="A135" s="406"/>
    </row>
    <row r="137" spans="1:6" x14ac:dyDescent="0.3">
      <c r="A137" s="388" t="s">
        <v>2220</v>
      </c>
    </row>
    <row r="138" spans="1:6" ht="78" x14ac:dyDescent="0.3">
      <c r="A138" s="436" t="s">
        <v>1107</v>
      </c>
      <c r="B138" s="435" t="s">
        <v>1108</v>
      </c>
      <c r="C138" s="435" t="s">
        <v>1109</v>
      </c>
      <c r="D138" s="435" t="s">
        <v>1110</v>
      </c>
      <c r="E138" s="434" t="s">
        <v>1111</v>
      </c>
      <c r="F138" s="433" t="s">
        <v>1112</v>
      </c>
    </row>
    <row r="139" spans="1:6" ht="13.5" thickBot="1" x14ac:dyDescent="0.35">
      <c r="A139" s="432" t="s">
        <v>852</v>
      </c>
      <c r="B139" s="202">
        <v>300</v>
      </c>
      <c r="C139" s="202">
        <v>203</v>
      </c>
      <c r="D139" s="202">
        <v>116</v>
      </c>
      <c r="E139" s="202">
        <v>241</v>
      </c>
      <c r="F139" s="202">
        <v>94</v>
      </c>
    </row>
    <row r="140" spans="1:6" ht="13.5" thickBot="1" x14ac:dyDescent="0.35">
      <c r="A140" s="431" t="s">
        <v>825</v>
      </c>
      <c r="B140" s="202">
        <v>24498</v>
      </c>
      <c r="C140" s="202">
        <v>16675</v>
      </c>
      <c r="D140" s="202">
        <v>10642</v>
      </c>
      <c r="E140" s="202">
        <v>228</v>
      </c>
      <c r="F140" s="202">
        <v>119</v>
      </c>
    </row>
    <row r="141" spans="1:6" ht="13.5" thickBot="1" x14ac:dyDescent="0.35">
      <c r="A141" s="431" t="s">
        <v>853</v>
      </c>
      <c r="B141" s="202">
        <v>4393</v>
      </c>
      <c r="C141" s="202">
        <v>3614</v>
      </c>
      <c r="D141" s="202">
        <v>2598</v>
      </c>
      <c r="E141" s="202">
        <v>143</v>
      </c>
      <c r="F141" s="202">
        <v>55</v>
      </c>
    </row>
    <row r="142" spans="1:6" ht="13.5" thickBot="1" x14ac:dyDescent="0.35">
      <c r="A142" s="431" t="s">
        <v>854</v>
      </c>
      <c r="B142" s="202">
        <v>90</v>
      </c>
      <c r="C142" s="202">
        <v>76</v>
      </c>
      <c r="D142" s="202">
        <v>65</v>
      </c>
      <c r="E142" s="202">
        <v>46</v>
      </c>
      <c r="F142" s="202">
        <v>21</v>
      </c>
    </row>
    <row r="143" spans="1:6" ht="13.5" thickBot="1" x14ac:dyDescent="0.35">
      <c r="A143" s="431" t="s">
        <v>826</v>
      </c>
      <c r="B143" s="202">
        <v>4773</v>
      </c>
      <c r="C143" s="202">
        <v>2421</v>
      </c>
      <c r="D143" s="202">
        <v>1614</v>
      </c>
      <c r="E143" s="202">
        <v>300</v>
      </c>
      <c r="F143" s="202">
        <v>130</v>
      </c>
    </row>
    <row r="144" spans="1:6" ht="13.5" thickBot="1" x14ac:dyDescent="0.35">
      <c r="A144" s="431" t="s">
        <v>406</v>
      </c>
      <c r="B144" s="202">
        <v>11782</v>
      </c>
      <c r="C144" s="202">
        <v>6603</v>
      </c>
      <c r="D144" s="202">
        <v>5898</v>
      </c>
      <c r="E144" s="202">
        <v>159</v>
      </c>
      <c r="F144" s="202">
        <v>90</v>
      </c>
    </row>
    <row r="145" spans="1:8" ht="13.5" thickBot="1" x14ac:dyDescent="0.35">
      <c r="A145" s="431" t="s">
        <v>855</v>
      </c>
      <c r="B145" s="202">
        <v>750</v>
      </c>
      <c r="C145" s="202">
        <v>684</v>
      </c>
      <c r="D145" s="202">
        <v>577</v>
      </c>
      <c r="E145" s="202">
        <v>31</v>
      </c>
      <c r="F145" s="202">
        <v>13</v>
      </c>
    </row>
    <row r="146" spans="1:8" ht="13.5" thickBot="1" x14ac:dyDescent="0.35">
      <c r="A146" s="430" t="s">
        <v>12</v>
      </c>
      <c r="B146" s="203">
        <v>46586</v>
      </c>
      <c r="C146" s="203">
        <v>30276</v>
      </c>
      <c r="D146" s="203">
        <v>21510</v>
      </c>
      <c r="E146" s="203">
        <v>164</v>
      </c>
      <c r="F146" s="203">
        <v>75</v>
      </c>
    </row>
    <row r="147" spans="1:8" x14ac:dyDescent="0.3">
      <c r="A147" s="406" t="s">
        <v>2034</v>
      </c>
    </row>
    <row r="150" spans="1:8" ht="13.5" thickBot="1" x14ac:dyDescent="0.35">
      <c r="A150" s="388" t="s">
        <v>2221</v>
      </c>
    </row>
    <row r="151" spans="1:8" ht="13.5" thickBot="1" x14ac:dyDescent="0.35">
      <c r="A151" s="959" t="s">
        <v>1113</v>
      </c>
      <c r="B151" s="960"/>
      <c r="C151" s="960"/>
      <c r="D151" s="960"/>
      <c r="E151" s="960"/>
      <c r="F151" s="961"/>
      <c r="G151" s="429"/>
      <c r="H151" s="957" t="s">
        <v>1114</v>
      </c>
    </row>
    <row r="152" spans="1:8" ht="13.5" thickBot="1" x14ac:dyDescent="0.35">
      <c r="A152" s="959" t="s">
        <v>381</v>
      </c>
      <c r="B152" s="960"/>
      <c r="C152" s="960"/>
      <c r="D152" s="960"/>
      <c r="E152" s="960"/>
      <c r="F152" s="961"/>
      <c r="G152" s="429"/>
      <c r="H152" s="957"/>
    </row>
    <row r="153" spans="1:8" ht="39.5" thickBot="1" x14ac:dyDescent="0.35">
      <c r="A153" s="418" t="s">
        <v>95</v>
      </c>
      <c r="B153" s="417" t="s">
        <v>2064</v>
      </c>
      <c r="C153" s="417" t="s">
        <v>1117</v>
      </c>
      <c r="D153" s="417" t="s">
        <v>1118</v>
      </c>
      <c r="E153" s="417" t="s">
        <v>1119</v>
      </c>
      <c r="F153" s="417" t="s">
        <v>1120</v>
      </c>
      <c r="G153" s="417" t="s">
        <v>1121</v>
      </c>
      <c r="H153" s="957"/>
    </row>
    <row r="154" spans="1:8" ht="13.5" thickBot="1" x14ac:dyDescent="0.35">
      <c r="A154" s="557" t="s">
        <v>2081</v>
      </c>
      <c r="B154" s="415">
        <v>32012</v>
      </c>
      <c r="C154" s="378">
        <v>33130</v>
      </c>
      <c r="D154" s="378">
        <v>54144</v>
      </c>
      <c r="E154" s="414">
        <v>48.56</v>
      </c>
      <c r="F154" s="414">
        <v>20.79</v>
      </c>
      <c r="G154" s="378">
        <v>5095</v>
      </c>
      <c r="H154" s="378">
        <v>119040</v>
      </c>
    </row>
    <row r="155" spans="1:8" ht="13.5" thickBot="1" x14ac:dyDescent="0.35">
      <c r="A155" s="428" t="s">
        <v>1354</v>
      </c>
      <c r="B155" s="422">
        <v>852</v>
      </c>
      <c r="C155" s="382">
        <v>877</v>
      </c>
      <c r="D155" s="382">
        <v>1073</v>
      </c>
      <c r="E155" s="419">
        <v>49.38</v>
      </c>
      <c r="F155" s="419">
        <v>10.95</v>
      </c>
      <c r="G155" s="382">
        <v>121</v>
      </c>
      <c r="H155" s="382">
        <v>2758</v>
      </c>
    </row>
    <row r="156" spans="1:8" ht="13.5" thickBot="1" x14ac:dyDescent="0.35">
      <c r="A156" s="407" t="s">
        <v>825</v>
      </c>
      <c r="B156" s="422">
        <v>16756</v>
      </c>
      <c r="C156" s="382">
        <v>17180</v>
      </c>
      <c r="D156" s="382">
        <v>18726</v>
      </c>
      <c r="E156" s="419">
        <v>48.23</v>
      </c>
      <c r="F156" s="419">
        <v>24.44</v>
      </c>
      <c r="G156" s="382">
        <v>1336</v>
      </c>
      <c r="H156" s="382">
        <v>37647</v>
      </c>
    </row>
    <row r="157" spans="1:8" ht="13.5" thickBot="1" x14ac:dyDescent="0.35">
      <c r="A157" s="407" t="s">
        <v>853</v>
      </c>
      <c r="B157" s="422">
        <v>2918</v>
      </c>
      <c r="C157" s="382">
        <v>2966</v>
      </c>
      <c r="D157" s="382">
        <v>3062</v>
      </c>
      <c r="E157" s="419">
        <v>48.63</v>
      </c>
      <c r="F157" s="419">
        <v>18.27</v>
      </c>
      <c r="G157" s="382">
        <v>125</v>
      </c>
      <c r="H157" s="382">
        <v>4233</v>
      </c>
    </row>
    <row r="158" spans="1:8" ht="13.5" thickBot="1" x14ac:dyDescent="0.35">
      <c r="A158" s="407" t="s">
        <v>854</v>
      </c>
      <c r="B158" s="422">
        <v>406</v>
      </c>
      <c r="C158" s="382">
        <v>415</v>
      </c>
      <c r="D158" s="382">
        <v>466</v>
      </c>
      <c r="E158" s="419">
        <v>47.94</v>
      </c>
      <c r="F158" s="419">
        <v>11.77</v>
      </c>
      <c r="G158" s="382">
        <v>119</v>
      </c>
      <c r="H158" s="382">
        <v>2554</v>
      </c>
    </row>
    <row r="159" spans="1:8" ht="13.5" thickBot="1" x14ac:dyDescent="0.35">
      <c r="A159" s="407" t="s">
        <v>826</v>
      </c>
      <c r="B159" s="422">
        <v>12046</v>
      </c>
      <c r="C159" s="382">
        <v>12271</v>
      </c>
      <c r="D159" s="382">
        <v>15009</v>
      </c>
      <c r="E159" s="419">
        <v>49.1</v>
      </c>
      <c r="F159" s="419">
        <v>17.010000000000002</v>
      </c>
      <c r="G159" s="382">
        <v>1911</v>
      </c>
      <c r="H159" s="382">
        <v>33364</v>
      </c>
    </row>
    <row r="160" spans="1:8" ht="13.5" thickBot="1" x14ac:dyDescent="0.35">
      <c r="A160" s="407" t="s">
        <v>406</v>
      </c>
      <c r="B160" s="422">
        <v>12223</v>
      </c>
      <c r="C160" s="382">
        <v>12483</v>
      </c>
      <c r="D160" s="382">
        <v>14299</v>
      </c>
      <c r="E160" s="419">
        <v>48.47</v>
      </c>
      <c r="F160" s="419">
        <v>21.5</v>
      </c>
      <c r="G160" s="382">
        <v>1199</v>
      </c>
      <c r="H160" s="382">
        <v>25798</v>
      </c>
    </row>
    <row r="161" spans="1:11" ht="13.5" thickBot="1" x14ac:dyDescent="0.35">
      <c r="A161" s="407" t="s">
        <v>855</v>
      </c>
      <c r="B161" s="422">
        <v>1368</v>
      </c>
      <c r="C161" s="382">
        <v>1440</v>
      </c>
      <c r="D161" s="382">
        <v>1509</v>
      </c>
      <c r="E161" s="419">
        <v>48.1</v>
      </c>
      <c r="F161" s="419">
        <v>21.12</v>
      </c>
      <c r="G161" s="382">
        <v>284</v>
      </c>
      <c r="H161" s="382">
        <v>12686</v>
      </c>
    </row>
    <row r="162" spans="1:11" x14ac:dyDescent="0.3">
      <c r="A162" s="406" t="s">
        <v>2035</v>
      </c>
    </row>
    <row r="163" spans="1:11" x14ac:dyDescent="0.3">
      <c r="A163" s="133" t="s">
        <v>1355</v>
      </c>
    </row>
    <row r="166" spans="1:11" ht="13.5" thickBot="1" x14ac:dyDescent="0.35">
      <c r="A166" s="388" t="s">
        <v>2222</v>
      </c>
      <c r="C166" s="427"/>
      <c r="D166" s="427"/>
      <c r="E166" s="427"/>
      <c r="F166" s="427"/>
      <c r="G166" s="427"/>
      <c r="H166" s="427"/>
      <c r="I166" s="427"/>
    </row>
    <row r="167" spans="1:11" ht="13.5" thickBot="1" x14ac:dyDescent="0.35">
      <c r="A167" s="958" t="s">
        <v>1122</v>
      </c>
      <c r="B167" s="418"/>
      <c r="C167" s="957" t="s">
        <v>1123</v>
      </c>
      <c r="D167" s="957"/>
      <c r="E167" s="957"/>
      <c r="F167" s="957"/>
      <c r="G167" s="957"/>
      <c r="H167" s="957"/>
      <c r="I167" s="957"/>
    </row>
    <row r="168" spans="1:11" ht="39.5" thickBot="1" x14ac:dyDescent="0.35">
      <c r="A168" s="958"/>
      <c r="B168" s="418" t="s">
        <v>12</v>
      </c>
      <c r="C168" s="424" t="s">
        <v>852</v>
      </c>
      <c r="D168" s="424" t="s">
        <v>825</v>
      </c>
      <c r="E168" s="424" t="s">
        <v>853</v>
      </c>
      <c r="F168" s="425" t="s">
        <v>854</v>
      </c>
      <c r="G168" s="425" t="s">
        <v>826</v>
      </c>
      <c r="H168" s="417" t="s">
        <v>406</v>
      </c>
      <c r="I168" s="424" t="s">
        <v>855</v>
      </c>
    </row>
    <row r="169" spans="1:11" ht="13.5" thickBot="1" x14ac:dyDescent="0.35">
      <c r="A169" s="408" t="s">
        <v>1124</v>
      </c>
      <c r="B169" s="415">
        <v>956601964.54999995</v>
      </c>
      <c r="C169" s="415">
        <v>9546514.6600000001</v>
      </c>
      <c r="D169" s="415">
        <v>394269861.75999999</v>
      </c>
      <c r="E169" s="415">
        <v>47992568.710000001</v>
      </c>
      <c r="F169" s="415">
        <v>3783618.69</v>
      </c>
      <c r="G169" s="415">
        <v>220517202.72999999</v>
      </c>
      <c r="H169" s="415">
        <v>263940393.72</v>
      </c>
      <c r="I169" s="415">
        <v>16551804.279999999</v>
      </c>
      <c r="J169" s="272"/>
      <c r="K169" s="272"/>
    </row>
    <row r="170" spans="1:11" ht="13.5" thickBot="1" x14ac:dyDescent="0.35">
      <c r="A170" s="408" t="s">
        <v>1125</v>
      </c>
      <c r="B170" s="415">
        <v>283108139.13000005</v>
      </c>
      <c r="C170" s="415">
        <v>2057287.59</v>
      </c>
      <c r="D170" s="378">
        <v>161945021.44999999</v>
      </c>
      <c r="E170" s="378">
        <v>21129189.140000001</v>
      </c>
      <c r="F170" s="378">
        <v>1332567.3600000001</v>
      </c>
      <c r="G170" s="378">
        <v>33202395.09</v>
      </c>
      <c r="H170" s="378">
        <v>51095601.590000004</v>
      </c>
      <c r="I170" s="415">
        <v>12346076.91</v>
      </c>
    </row>
    <row r="171" spans="1:11" ht="13.5" thickBot="1" x14ac:dyDescent="0.35">
      <c r="A171" s="407" t="s">
        <v>1126</v>
      </c>
      <c r="B171" s="422">
        <v>196260341.16999999</v>
      </c>
      <c r="C171" s="422">
        <v>1322208</v>
      </c>
      <c r="D171" s="382">
        <v>123453619.39</v>
      </c>
      <c r="E171" s="382">
        <v>14838310.880000001</v>
      </c>
      <c r="F171" s="382">
        <v>845550</v>
      </c>
      <c r="G171" s="382">
        <v>17636387.98</v>
      </c>
      <c r="H171" s="382">
        <v>28781046.690000001</v>
      </c>
      <c r="I171" s="422">
        <v>9383218.2300000004</v>
      </c>
    </row>
    <row r="172" spans="1:11" ht="13.5" thickBot="1" x14ac:dyDescent="0.35">
      <c r="A172" s="407" t="s">
        <v>1332</v>
      </c>
      <c r="B172" s="422">
        <v>86847797.900000006</v>
      </c>
      <c r="C172" s="422">
        <v>735079.59</v>
      </c>
      <c r="D172" s="382">
        <v>38491402</v>
      </c>
      <c r="E172" s="382">
        <v>6290878.2599999998</v>
      </c>
      <c r="F172" s="382">
        <v>487017.36</v>
      </c>
      <c r="G172" s="382">
        <v>15566007.109999999</v>
      </c>
      <c r="H172" s="382">
        <v>22314554.899999999</v>
      </c>
      <c r="I172" s="422">
        <v>2962858.68</v>
      </c>
    </row>
    <row r="173" spans="1:11" ht="13.5" thickBot="1" x14ac:dyDescent="0.35">
      <c r="A173" s="408" t="s">
        <v>1127</v>
      </c>
      <c r="B173" s="415">
        <v>296765777.88</v>
      </c>
      <c r="C173" s="415">
        <v>5621342.0199999996</v>
      </c>
      <c r="D173" s="378">
        <v>25502383.260000002</v>
      </c>
      <c r="E173" s="378">
        <v>8349.86</v>
      </c>
      <c r="F173" s="378">
        <v>1844810.08</v>
      </c>
      <c r="G173" s="378">
        <v>135144463.81</v>
      </c>
      <c r="H173" s="378">
        <v>128557093.20999999</v>
      </c>
      <c r="I173" s="415">
        <v>87335.64</v>
      </c>
    </row>
    <row r="174" spans="1:11" ht="13.5" thickBot="1" x14ac:dyDescent="0.35">
      <c r="A174" s="408" t="s">
        <v>1128</v>
      </c>
      <c r="B174" s="415">
        <v>50628132.980000004</v>
      </c>
      <c r="C174" s="415">
        <v>127719.45</v>
      </c>
      <c r="D174" s="378">
        <v>38148628.890000001</v>
      </c>
      <c r="E174" s="378">
        <v>9547987.8399999999</v>
      </c>
      <c r="F174" s="378">
        <v>6900</v>
      </c>
      <c r="G174" s="378">
        <v>199040.52</v>
      </c>
      <c r="H174" s="378">
        <v>559303.66</v>
      </c>
      <c r="I174" s="415">
        <v>2038552.62</v>
      </c>
    </row>
    <row r="175" spans="1:11" ht="13.5" thickBot="1" x14ac:dyDescent="0.35">
      <c r="A175" s="408" t="s">
        <v>1129</v>
      </c>
      <c r="B175" s="415">
        <v>77819404.539999992</v>
      </c>
      <c r="C175" s="415">
        <v>383699.54</v>
      </c>
      <c r="D175" s="378">
        <v>30052628</v>
      </c>
      <c r="E175" s="378">
        <v>2501706</v>
      </c>
      <c r="F175" s="378">
        <v>535866</v>
      </c>
      <c r="G175" s="378">
        <v>17787276</v>
      </c>
      <c r="H175" s="378">
        <v>24956246</v>
      </c>
      <c r="I175" s="415">
        <v>1601983</v>
      </c>
    </row>
    <row r="176" spans="1:11" ht="13.5" thickBot="1" x14ac:dyDescent="0.35">
      <c r="A176" s="407" t="s">
        <v>1130</v>
      </c>
      <c r="B176" s="422">
        <v>16467224.140000002</v>
      </c>
      <c r="C176" s="422">
        <v>144024.25</v>
      </c>
      <c r="D176" s="382">
        <v>8151833.4699999997</v>
      </c>
      <c r="E176" s="382">
        <v>450967.8</v>
      </c>
      <c r="F176" s="382">
        <v>181966.81</v>
      </c>
      <c r="G176" s="382">
        <v>3479996.7</v>
      </c>
      <c r="H176" s="382">
        <v>3792196.31</v>
      </c>
      <c r="I176" s="422">
        <v>266238.8</v>
      </c>
    </row>
    <row r="177" spans="1:9" ht="13.5" thickBot="1" x14ac:dyDescent="0.35">
      <c r="A177" s="407" t="s">
        <v>1131</v>
      </c>
      <c r="B177" s="422">
        <v>1943205.66</v>
      </c>
      <c r="C177" s="422">
        <v>854.55</v>
      </c>
      <c r="D177" s="382">
        <v>857120.81</v>
      </c>
      <c r="E177" s="382">
        <v>80067.53</v>
      </c>
      <c r="F177" s="382">
        <v>13002.53</v>
      </c>
      <c r="G177" s="382">
        <v>383023.45</v>
      </c>
      <c r="H177" s="382">
        <v>593392.61</v>
      </c>
      <c r="I177" s="422">
        <v>15744.18</v>
      </c>
    </row>
    <row r="178" spans="1:9" ht="13.5" thickBot="1" x14ac:dyDescent="0.35">
      <c r="A178" s="407" t="s">
        <v>1132</v>
      </c>
      <c r="B178" s="422">
        <v>13404136.640000001</v>
      </c>
      <c r="C178" s="422">
        <v>9257.5300000000007</v>
      </c>
      <c r="D178" s="382">
        <v>1722627.81</v>
      </c>
      <c r="E178" s="382">
        <v>166032.38</v>
      </c>
      <c r="F178" s="382">
        <v>0</v>
      </c>
      <c r="G178" s="382">
        <v>4958592.3</v>
      </c>
      <c r="H178" s="382">
        <v>5582330.0300000003</v>
      </c>
      <c r="I178" s="422">
        <v>965296.59</v>
      </c>
    </row>
    <row r="179" spans="1:9" ht="13.5" thickBot="1" x14ac:dyDescent="0.35">
      <c r="A179" s="407" t="s">
        <v>1133</v>
      </c>
      <c r="B179" s="422">
        <v>31774530.370000001</v>
      </c>
      <c r="C179" s="422">
        <v>0</v>
      </c>
      <c r="D179" s="382">
        <v>13770857.41</v>
      </c>
      <c r="E179" s="382">
        <v>1279714.8500000001</v>
      </c>
      <c r="F179" s="382">
        <v>0</v>
      </c>
      <c r="G179" s="382">
        <v>5221957.3600000003</v>
      </c>
      <c r="H179" s="382">
        <v>11502000.75</v>
      </c>
      <c r="I179" s="422">
        <v>0</v>
      </c>
    </row>
    <row r="180" spans="1:9" ht="13.5" thickBot="1" x14ac:dyDescent="0.35">
      <c r="A180" s="407" t="s">
        <v>1134</v>
      </c>
      <c r="B180" s="422">
        <v>14230308.360000001</v>
      </c>
      <c r="C180" s="422">
        <v>229563</v>
      </c>
      <c r="D180" s="382">
        <v>5550188.7300000004</v>
      </c>
      <c r="E180" s="382">
        <v>524923.04</v>
      </c>
      <c r="F180" s="382">
        <v>340896.86</v>
      </c>
      <c r="G180" s="382">
        <v>3743706.52</v>
      </c>
      <c r="H180" s="382">
        <v>3486326.64</v>
      </c>
      <c r="I180" s="422">
        <v>354703.57</v>
      </c>
    </row>
    <row r="181" spans="1:9" ht="13.5" thickBot="1" x14ac:dyDescent="0.35">
      <c r="A181" s="408" t="s">
        <v>1135</v>
      </c>
      <c r="B181" s="415">
        <v>271824007.92000002</v>
      </c>
      <c r="C181" s="415">
        <v>1575608.06</v>
      </c>
      <c r="D181" s="378">
        <v>145543956.02000001</v>
      </c>
      <c r="E181" s="378">
        <v>16208659.539999999</v>
      </c>
      <c r="F181" s="378">
        <v>163126.35999999999</v>
      </c>
      <c r="G181" s="378">
        <v>40906487.600000001</v>
      </c>
      <c r="H181" s="378">
        <v>65798774.289999999</v>
      </c>
      <c r="I181" s="415">
        <v>1627396.05</v>
      </c>
    </row>
    <row r="182" spans="1:9" ht="13.5" thickBot="1" x14ac:dyDescent="0.35">
      <c r="A182" s="407" t="s">
        <v>1136</v>
      </c>
      <c r="B182" s="422">
        <v>257194673.40000001</v>
      </c>
      <c r="C182" s="422">
        <v>1543220.58</v>
      </c>
      <c r="D182" s="382">
        <v>137629820.62</v>
      </c>
      <c r="E182" s="382">
        <v>15773767.5</v>
      </c>
      <c r="F182" s="382">
        <v>125817.57</v>
      </c>
      <c r="G182" s="382">
        <v>39492388.539999999</v>
      </c>
      <c r="H182" s="382">
        <v>61058569.219999999</v>
      </c>
      <c r="I182" s="422">
        <v>1571089.37</v>
      </c>
    </row>
    <row r="183" spans="1:9" ht="13.5" thickBot="1" x14ac:dyDescent="0.35">
      <c r="A183" s="407" t="s">
        <v>1137</v>
      </c>
      <c r="B183" s="422">
        <v>14629334.520000001</v>
      </c>
      <c r="C183" s="422">
        <v>32387.48</v>
      </c>
      <c r="D183" s="382">
        <v>7914135.4000000004</v>
      </c>
      <c r="E183" s="382">
        <v>434892.04</v>
      </c>
      <c r="F183" s="382">
        <v>37308.79</v>
      </c>
      <c r="G183" s="382">
        <v>1414099.06</v>
      </c>
      <c r="H183" s="382">
        <v>4740205.07</v>
      </c>
      <c r="I183" s="422">
        <v>56306.68</v>
      </c>
    </row>
    <row r="184" spans="1:9" ht="13.5" thickBot="1" x14ac:dyDescent="0.35">
      <c r="A184" s="408" t="s">
        <v>1138</v>
      </c>
      <c r="B184" s="415">
        <v>23543498.57</v>
      </c>
      <c r="C184" s="415">
        <v>219142</v>
      </c>
      <c r="D184" s="378">
        <v>6922756</v>
      </c>
      <c r="E184" s="378">
        <v>1403323.27</v>
      </c>
      <c r="F184" s="378">
        <v>99651.31</v>
      </c>
      <c r="G184" s="378">
        <v>6722460.6200000001</v>
      </c>
      <c r="H184" s="378">
        <v>7026625.3700000001</v>
      </c>
      <c r="I184" s="415">
        <v>1149540</v>
      </c>
    </row>
    <row r="185" spans="1:9" ht="13.5" thickBot="1" x14ac:dyDescent="0.35">
      <c r="A185" s="407" t="s">
        <v>1139</v>
      </c>
      <c r="B185" s="422">
        <v>13325090.970000001</v>
      </c>
      <c r="C185" s="422">
        <v>157301.04</v>
      </c>
      <c r="D185" s="382">
        <v>3044627.5</v>
      </c>
      <c r="E185" s="382">
        <v>438985.38</v>
      </c>
      <c r="F185" s="382">
        <v>86240.33</v>
      </c>
      <c r="G185" s="382">
        <v>5043248.32</v>
      </c>
      <c r="H185" s="382">
        <v>4538774.7699999996</v>
      </c>
      <c r="I185" s="422">
        <v>15913.63</v>
      </c>
    </row>
    <row r="186" spans="1:9" ht="13.5" thickBot="1" x14ac:dyDescent="0.35">
      <c r="A186" s="407" t="s">
        <v>1333</v>
      </c>
      <c r="B186" s="422">
        <v>8043834.5499999989</v>
      </c>
      <c r="C186" s="422">
        <v>60237.32</v>
      </c>
      <c r="D186" s="382">
        <v>3571855.86</v>
      </c>
      <c r="E186" s="382">
        <v>956830.71999999997</v>
      </c>
      <c r="F186" s="382">
        <v>13374.97</v>
      </c>
      <c r="G186" s="382">
        <v>1273729.57</v>
      </c>
      <c r="H186" s="382">
        <v>1036699.84</v>
      </c>
      <c r="I186" s="422">
        <v>1131106.27</v>
      </c>
    </row>
    <row r="187" spans="1:9" ht="13.5" thickBot="1" x14ac:dyDescent="0.35">
      <c r="A187" s="407" t="s">
        <v>1334</v>
      </c>
      <c r="B187" s="422">
        <v>955469</v>
      </c>
      <c r="C187" s="422">
        <v>1603.64</v>
      </c>
      <c r="D187" s="382">
        <v>306272.73</v>
      </c>
      <c r="E187" s="382">
        <v>7507.17</v>
      </c>
      <c r="F187" s="382">
        <v>36.01</v>
      </c>
      <c r="G187" s="382">
        <v>405482.73</v>
      </c>
      <c r="H187" s="382">
        <v>1451150.76</v>
      </c>
      <c r="I187" s="422">
        <v>2520.1799999999998</v>
      </c>
    </row>
    <row r="188" spans="1:9" x14ac:dyDescent="0.3">
      <c r="A188" s="133" t="s">
        <v>2036</v>
      </c>
    </row>
    <row r="189" spans="1:9" x14ac:dyDescent="0.3">
      <c r="A189" s="1099" t="s">
        <v>1335</v>
      </c>
    </row>
    <row r="191" spans="1:9" ht="13.5" thickBot="1" x14ac:dyDescent="0.35">
      <c r="A191" s="388" t="s">
        <v>2223</v>
      </c>
    </row>
    <row r="192" spans="1:9" ht="13.5" thickBot="1" x14ac:dyDescent="0.35">
      <c r="A192" s="958" t="s">
        <v>1140</v>
      </c>
      <c r="B192" s="426"/>
      <c r="C192" s="957" t="s">
        <v>1123</v>
      </c>
      <c r="D192" s="957"/>
      <c r="E192" s="957"/>
      <c r="F192" s="957"/>
      <c r="G192" s="957"/>
      <c r="H192" s="957"/>
      <c r="I192" s="957"/>
    </row>
    <row r="193" spans="1:9" ht="39.5" thickBot="1" x14ac:dyDescent="0.35">
      <c r="A193" s="958"/>
      <c r="B193" s="418" t="s">
        <v>132</v>
      </c>
      <c r="C193" s="424" t="s">
        <v>852</v>
      </c>
      <c r="D193" s="424" t="s">
        <v>825</v>
      </c>
      <c r="E193" s="424" t="s">
        <v>853</v>
      </c>
      <c r="F193" s="425" t="s">
        <v>854</v>
      </c>
      <c r="G193" s="425" t="s">
        <v>826</v>
      </c>
      <c r="H193" s="417" t="s">
        <v>406</v>
      </c>
      <c r="I193" s="424" t="s">
        <v>855</v>
      </c>
    </row>
    <row r="194" spans="1:9" ht="13.5" thickBot="1" x14ac:dyDescent="0.35">
      <c r="A194" s="408" t="s">
        <v>1141</v>
      </c>
      <c r="B194" s="415">
        <v>941597747</v>
      </c>
      <c r="C194" s="415">
        <v>9507398.0199999996</v>
      </c>
      <c r="D194" s="378">
        <v>395819565.66000003</v>
      </c>
      <c r="E194" s="378">
        <v>47604947.409999996</v>
      </c>
      <c r="F194" s="378">
        <v>4516178.0599999996</v>
      </c>
      <c r="G194" s="378">
        <v>211989080.47</v>
      </c>
      <c r="H194" s="378">
        <v>254000868.06999999</v>
      </c>
      <c r="I194" s="415">
        <v>18159709.100000001</v>
      </c>
    </row>
    <row r="195" spans="1:9" ht="13.5" thickBot="1" x14ac:dyDescent="0.35">
      <c r="A195" s="408" t="s">
        <v>1142</v>
      </c>
      <c r="B195" s="415">
        <v>36952322</v>
      </c>
      <c r="C195" s="415">
        <v>127260.74</v>
      </c>
      <c r="D195" s="378">
        <v>14693974.119999999</v>
      </c>
      <c r="E195" s="378">
        <v>446955.96</v>
      </c>
      <c r="F195" s="378">
        <v>139604.10999999999</v>
      </c>
      <c r="G195" s="378">
        <v>11454914.699999999</v>
      </c>
      <c r="H195" s="378">
        <v>9096188.75</v>
      </c>
      <c r="I195" s="415">
        <v>993424.1</v>
      </c>
    </row>
    <row r="196" spans="1:9" ht="13.5" thickBot="1" x14ac:dyDescent="0.35">
      <c r="A196" s="407" t="s">
        <v>1143</v>
      </c>
      <c r="B196" s="422">
        <v>904645424</v>
      </c>
      <c r="C196" s="422">
        <v>9380137.2799999993</v>
      </c>
      <c r="D196" s="382">
        <v>381125591.54000002</v>
      </c>
      <c r="E196" s="382">
        <v>47157991.450000003</v>
      </c>
      <c r="F196" s="382">
        <v>4376573.95</v>
      </c>
      <c r="G196" s="382">
        <v>200534165.77000001</v>
      </c>
      <c r="H196" s="382">
        <v>244904679.31999999</v>
      </c>
      <c r="I196" s="422">
        <v>17166285</v>
      </c>
    </row>
    <row r="197" spans="1:9" ht="13.5" thickBot="1" x14ac:dyDescent="0.35">
      <c r="A197" s="407" t="s">
        <v>2069</v>
      </c>
      <c r="B197" s="422">
        <v>251314747</v>
      </c>
      <c r="C197" s="422">
        <v>2061700.29</v>
      </c>
      <c r="D197" s="382">
        <v>118102407.38</v>
      </c>
      <c r="E197" s="382">
        <v>13697750.140000001</v>
      </c>
      <c r="F197" s="382">
        <v>856768.28</v>
      </c>
      <c r="G197" s="382">
        <v>50016224.600000001</v>
      </c>
      <c r="H197" s="382">
        <v>63373851.649999999</v>
      </c>
      <c r="I197" s="422">
        <v>3206045.1</v>
      </c>
    </row>
    <row r="198" spans="1:9" ht="13.5" thickBot="1" x14ac:dyDescent="0.35">
      <c r="A198" s="407" t="s">
        <v>1144</v>
      </c>
      <c r="B198" s="415">
        <v>42089178</v>
      </c>
      <c r="C198" s="415">
        <v>512419.7</v>
      </c>
      <c r="D198" s="378">
        <v>17416569.010000002</v>
      </c>
      <c r="E198" s="378">
        <v>2045934.24</v>
      </c>
      <c r="F198" s="378">
        <v>189524.56</v>
      </c>
      <c r="G198" s="378">
        <v>10683905.710000001</v>
      </c>
      <c r="H198" s="378">
        <v>10671398.189999999</v>
      </c>
      <c r="I198" s="415">
        <v>569426.89</v>
      </c>
    </row>
    <row r="199" spans="1:9" ht="13.5" thickBot="1" x14ac:dyDescent="0.35">
      <c r="A199" s="407" t="s">
        <v>1145</v>
      </c>
      <c r="B199" s="422">
        <v>29490236</v>
      </c>
      <c r="C199" s="422">
        <v>276536.93</v>
      </c>
      <c r="D199" s="382">
        <v>18246512.670000002</v>
      </c>
      <c r="E199" s="382">
        <v>2180855.23</v>
      </c>
      <c r="F199" s="382">
        <v>78177.66</v>
      </c>
      <c r="G199" s="382">
        <v>1379126.91</v>
      </c>
      <c r="H199" s="382">
        <v>7051338.75</v>
      </c>
      <c r="I199" s="422">
        <v>277687.81</v>
      </c>
    </row>
    <row r="200" spans="1:9" ht="13.5" thickBot="1" x14ac:dyDescent="0.35">
      <c r="A200" s="407" t="s">
        <v>1146</v>
      </c>
      <c r="B200" s="422">
        <v>15581360</v>
      </c>
      <c r="C200" s="422">
        <v>145117.75</v>
      </c>
      <c r="D200" s="382">
        <v>6190687.5099999998</v>
      </c>
      <c r="E200" s="382">
        <v>731951.16</v>
      </c>
      <c r="F200" s="382">
        <v>105262.53</v>
      </c>
      <c r="G200" s="382">
        <v>4614098.78</v>
      </c>
      <c r="H200" s="382">
        <v>3696686.62</v>
      </c>
      <c r="I200" s="422">
        <v>97555.6</v>
      </c>
    </row>
    <row r="201" spans="1:9" ht="13.5" thickBot="1" x14ac:dyDescent="0.35">
      <c r="A201" s="407" t="s">
        <v>1147</v>
      </c>
      <c r="B201" s="422">
        <v>92720324</v>
      </c>
      <c r="C201" s="422">
        <v>601588.30000000005</v>
      </c>
      <c r="D201" s="382">
        <v>42041797.979999997</v>
      </c>
      <c r="E201" s="382">
        <v>3717701.95</v>
      </c>
      <c r="F201" s="382">
        <v>161265.70000000001</v>
      </c>
      <c r="G201" s="382">
        <v>21206234.940000001</v>
      </c>
      <c r="H201" s="382">
        <v>24107294.550000001</v>
      </c>
      <c r="I201" s="422">
        <v>884440.29</v>
      </c>
    </row>
    <row r="202" spans="1:9" ht="13.5" thickBot="1" x14ac:dyDescent="0.35">
      <c r="A202" s="407" t="s">
        <v>1148</v>
      </c>
      <c r="B202" s="422">
        <v>61428566</v>
      </c>
      <c r="C202" s="422">
        <v>388863.36</v>
      </c>
      <c r="D202" s="382">
        <v>29250617.010000002</v>
      </c>
      <c r="E202" s="382">
        <v>4358916.33</v>
      </c>
      <c r="F202" s="382">
        <v>296044.7</v>
      </c>
      <c r="G202" s="382">
        <v>10196278.42</v>
      </c>
      <c r="H202" s="382">
        <v>15885560.32</v>
      </c>
      <c r="I202" s="422">
        <v>1052285.76</v>
      </c>
    </row>
    <row r="203" spans="1:9" ht="13.5" thickBot="1" x14ac:dyDescent="0.35">
      <c r="A203" s="407" t="s">
        <v>1149</v>
      </c>
      <c r="B203" s="422">
        <v>2541089</v>
      </c>
      <c r="C203" s="422">
        <v>42831.81</v>
      </c>
      <c r="D203" s="382">
        <v>1051390.5900000001</v>
      </c>
      <c r="E203" s="382">
        <v>115727.63</v>
      </c>
      <c r="F203" s="382">
        <v>8232.4599999999991</v>
      </c>
      <c r="G203" s="382">
        <v>651536.56999999995</v>
      </c>
      <c r="H203" s="382">
        <v>614426.06000000006</v>
      </c>
      <c r="I203" s="422">
        <v>56943.89</v>
      </c>
    </row>
    <row r="204" spans="1:9" ht="13.5" thickBot="1" x14ac:dyDescent="0.35">
      <c r="A204" s="407" t="s">
        <v>1336</v>
      </c>
      <c r="B204" s="422">
        <v>7463995</v>
      </c>
      <c r="C204" s="422">
        <v>94342.44</v>
      </c>
      <c r="D204" s="382">
        <v>3904832.61</v>
      </c>
      <c r="E204" s="382">
        <v>546663.6</v>
      </c>
      <c r="F204" s="382">
        <v>18260.669999999998</v>
      </c>
      <c r="G204" s="382">
        <v>1285043.27</v>
      </c>
      <c r="H204" s="382">
        <v>1347147.16</v>
      </c>
      <c r="I204" s="422">
        <v>267704.86</v>
      </c>
    </row>
    <row r="205" spans="1:9" ht="13.5" thickBot="1" x14ac:dyDescent="0.35">
      <c r="A205" s="408" t="s">
        <v>1337</v>
      </c>
      <c r="B205" s="415">
        <v>653330677</v>
      </c>
      <c r="C205" s="415">
        <v>7318437</v>
      </c>
      <c r="D205" s="378">
        <v>263023184.16</v>
      </c>
      <c r="E205" s="378">
        <v>33460241.309999999</v>
      </c>
      <c r="F205" s="378">
        <v>3519805.67</v>
      </c>
      <c r="G205" s="378">
        <v>150517941.16999999</v>
      </c>
      <c r="H205" s="378">
        <v>181530827.66999999</v>
      </c>
      <c r="I205" s="415">
        <v>13960239.9</v>
      </c>
    </row>
    <row r="206" spans="1:9" ht="13.5" thickBot="1" x14ac:dyDescent="0.35">
      <c r="A206" s="407" t="s">
        <v>1150</v>
      </c>
      <c r="B206" s="422">
        <v>462820160</v>
      </c>
      <c r="C206" s="422">
        <v>5203134.58</v>
      </c>
      <c r="D206" s="382">
        <v>186920143.47999999</v>
      </c>
      <c r="E206" s="382">
        <v>23640176.870000001</v>
      </c>
      <c r="F206" s="382">
        <v>2463784.35</v>
      </c>
      <c r="G206" s="382">
        <v>106128525.69</v>
      </c>
      <c r="H206" s="382">
        <v>128520419.70999999</v>
      </c>
      <c r="I206" s="422">
        <v>9943975.3599999994</v>
      </c>
    </row>
    <row r="207" spans="1:9" ht="13.5" thickBot="1" x14ac:dyDescent="0.35">
      <c r="A207" s="407" t="s">
        <v>1151</v>
      </c>
      <c r="B207" s="422">
        <v>5107972</v>
      </c>
      <c r="C207" s="422">
        <v>52332.14</v>
      </c>
      <c r="D207" s="382">
        <v>2346942.16</v>
      </c>
      <c r="E207" s="382">
        <v>342549.46</v>
      </c>
      <c r="F207" s="382">
        <v>58605.79</v>
      </c>
      <c r="G207" s="382">
        <v>1009668.18</v>
      </c>
      <c r="H207" s="382">
        <v>1151241.97</v>
      </c>
      <c r="I207" s="422">
        <v>146632.59</v>
      </c>
    </row>
    <row r="208" spans="1:9" ht="38.15" customHeight="1" thickBot="1" x14ac:dyDescent="0.35">
      <c r="A208" s="662" t="s">
        <v>1338</v>
      </c>
      <c r="B208" s="422">
        <v>185402272</v>
      </c>
      <c r="C208" s="422">
        <v>2062970.27</v>
      </c>
      <c r="D208" s="382">
        <v>73756098.519999996</v>
      </c>
      <c r="E208" s="382">
        <v>9477514.9800000004</v>
      </c>
      <c r="F208" s="382">
        <v>997415.53</v>
      </c>
      <c r="G208" s="382">
        <v>43379474.299999997</v>
      </c>
      <c r="H208" s="382">
        <v>51859165.990000002</v>
      </c>
      <c r="I208" s="422">
        <v>3869631.95</v>
      </c>
    </row>
    <row r="209" spans="1:20" ht="52.5" thickBot="1" x14ac:dyDescent="0.35">
      <c r="A209" s="408" t="s">
        <v>2065</v>
      </c>
      <c r="B209" s="415"/>
      <c r="C209" s="415">
        <v>1169</v>
      </c>
      <c r="D209" s="378">
        <v>1561</v>
      </c>
      <c r="E209" s="378">
        <v>1610</v>
      </c>
      <c r="F209" s="403" t="s">
        <v>2066</v>
      </c>
      <c r="G209" s="403" t="s">
        <v>2067</v>
      </c>
      <c r="H209" s="403" t="s">
        <v>2068</v>
      </c>
      <c r="I209" s="415">
        <v>491</v>
      </c>
    </row>
    <row r="210" spans="1:20" x14ac:dyDescent="0.3">
      <c r="A210" s="406" t="s">
        <v>2036</v>
      </c>
    </row>
    <row r="211" spans="1:20" x14ac:dyDescent="0.3">
      <c r="A211" s="133" t="s">
        <v>1275</v>
      </c>
    </row>
    <row r="213" spans="1:20" ht="13.5" thickBot="1" x14ac:dyDescent="0.35">
      <c r="A213" s="388" t="s">
        <v>2224</v>
      </c>
    </row>
    <row r="214" spans="1:20" ht="13.5" thickBot="1" x14ac:dyDescent="0.35">
      <c r="A214" s="952" t="s">
        <v>1152</v>
      </c>
      <c r="B214" s="952" t="s">
        <v>2032</v>
      </c>
      <c r="C214" s="953" t="s">
        <v>2037</v>
      </c>
      <c r="D214" s="953"/>
      <c r="E214" s="953"/>
      <c r="F214" s="953"/>
      <c r="G214" s="953"/>
      <c r="H214" s="953"/>
      <c r="I214" s="953"/>
      <c r="J214" s="953"/>
      <c r="K214" s="953"/>
      <c r="L214" s="953"/>
      <c r="M214" s="953"/>
      <c r="N214" s="953"/>
      <c r="O214" s="953"/>
      <c r="P214" s="953"/>
      <c r="Q214" s="953"/>
      <c r="R214" s="953"/>
      <c r="S214" s="953"/>
      <c r="T214" s="953"/>
    </row>
    <row r="215" spans="1:20" ht="39.5" thickBot="1" x14ac:dyDescent="0.35">
      <c r="A215" s="952"/>
      <c r="B215" s="952"/>
      <c r="C215" s="423"/>
      <c r="D215" s="423" t="s">
        <v>1088</v>
      </c>
      <c r="E215" s="423"/>
      <c r="F215" s="423"/>
      <c r="G215" s="423"/>
      <c r="H215" s="952" t="s">
        <v>916</v>
      </c>
      <c r="I215" s="952" t="s">
        <v>921</v>
      </c>
      <c r="J215" s="952" t="s">
        <v>922</v>
      </c>
      <c r="K215" s="423" t="s">
        <v>1089</v>
      </c>
      <c r="L215" s="423" t="s">
        <v>1090</v>
      </c>
      <c r="M215" s="952" t="s">
        <v>917</v>
      </c>
      <c r="N215" s="952" t="s">
        <v>1153</v>
      </c>
      <c r="O215" s="952" t="s">
        <v>1154</v>
      </c>
      <c r="P215" s="952" t="s">
        <v>1155</v>
      </c>
      <c r="Q215" s="952" t="s">
        <v>1098</v>
      </c>
      <c r="R215" s="952" t="s">
        <v>1099</v>
      </c>
      <c r="S215" s="423"/>
      <c r="T215" s="423"/>
    </row>
    <row r="216" spans="1:20" ht="39.5" thickBot="1" x14ac:dyDescent="0.35">
      <c r="A216" s="952"/>
      <c r="B216" s="952"/>
      <c r="C216" s="423" t="s">
        <v>1091</v>
      </c>
      <c r="D216" s="423" t="s">
        <v>1092</v>
      </c>
      <c r="E216" s="423" t="s">
        <v>1093</v>
      </c>
      <c r="F216" s="423" t="s">
        <v>1094</v>
      </c>
      <c r="G216" s="423" t="s">
        <v>1095</v>
      </c>
      <c r="H216" s="952"/>
      <c r="I216" s="952"/>
      <c r="J216" s="952"/>
      <c r="K216" s="423" t="s">
        <v>149</v>
      </c>
      <c r="L216" s="423" t="s">
        <v>150</v>
      </c>
      <c r="M216" s="952"/>
      <c r="N216" s="952"/>
      <c r="O216" s="952"/>
      <c r="P216" s="952"/>
      <c r="Q216" s="952"/>
      <c r="R216" s="952"/>
      <c r="S216" s="423" t="s">
        <v>1100</v>
      </c>
      <c r="T216" s="423" t="s">
        <v>1101</v>
      </c>
    </row>
    <row r="217" spans="1:20" ht="13.5" thickBot="1" x14ac:dyDescent="0.35">
      <c r="A217" s="229" t="s">
        <v>1156</v>
      </c>
      <c r="B217" s="422">
        <v>13913</v>
      </c>
      <c r="C217" s="422">
        <v>13462</v>
      </c>
      <c r="D217" s="422">
        <v>230</v>
      </c>
      <c r="E217" s="422">
        <v>0</v>
      </c>
      <c r="F217" s="422">
        <v>1592</v>
      </c>
      <c r="G217" s="422">
        <v>322</v>
      </c>
      <c r="H217" s="422">
        <v>13429</v>
      </c>
      <c r="I217" s="422">
        <v>230</v>
      </c>
      <c r="J217" s="422">
        <v>11</v>
      </c>
      <c r="K217" s="422">
        <v>3533</v>
      </c>
      <c r="L217" s="422">
        <v>10380</v>
      </c>
      <c r="M217" s="422">
        <v>880</v>
      </c>
      <c r="N217" s="422">
        <v>5640</v>
      </c>
      <c r="O217" s="422">
        <v>7210</v>
      </c>
      <c r="P217" s="422">
        <v>1312</v>
      </c>
      <c r="Q217" s="422">
        <v>2231</v>
      </c>
      <c r="R217" s="422">
        <v>7368</v>
      </c>
      <c r="S217" s="422">
        <v>659</v>
      </c>
      <c r="T217" s="422">
        <v>87</v>
      </c>
    </row>
    <row r="218" spans="1:20" x14ac:dyDescent="0.3">
      <c r="A218" s="406" t="s">
        <v>2003</v>
      </c>
    </row>
    <row r="221" spans="1:20" ht="13.5" thickBot="1" x14ac:dyDescent="0.35">
      <c r="A221" s="388" t="s">
        <v>2225</v>
      </c>
    </row>
    <row r="222" spans="1:20" ht="78.5" thickBot="1" x14ac:dyDescent="0.35">
      <c r="A222" s="421"/>
      <c r="B222" s="421" t="s">
        <v>1108</v>
      </c>
      <c r="C222" s="420" t="s">
        <v>1109</v>
      </c>
      <c r="D222" s="420" t="s">
        <v>1110</v>
      </c>
      <c r="E222" s="420" t="s">
        <v>1111</v>
      </c>
    </row>
    <row r="223" spans="1:20" ht="13.5" thickBot="1" x14ac:dyDescent="0.35">
      <c r="A223" s="408" t="s">
        <v>977</v>
      </c>
      <c r="B223" s="378">
        <v>3924</v>
      </c>
      <c r="C223" s="415">
        <v>3568</v>
      </c>
      <c r="D223" s="378">
        <v>2924</v>
      </c>
      <c r="E223" s="414">
        <v>63.36</v>
      </c>
    </row>
    <row r="224" spans="1:20" ht="13.5" thickBot="1" x14ac:dyDescent="0.35">
      <c r="A224" s="407" t="s">
        <v>1157</v>
      </c>
      <c r="B224" s="382">
        <v>3024</v>
      </c>
      <c r="C224" s="422">
        <v>2929</v>
      </c>
      <c r="D224" s="382">
        <v>2217</v>
      </c>
      <c r="E224" s="419">
        <v>76.069999999999993</v>
      </c>
    </row>
    <row r="225" spans="1:13" ht="13.5" thickBot="1" x14ac:dyDescent="0.35">
      <c r="A225" s="407" t="s">
        <v>1158</v>
      </c>
      <c r="B225" s="382">
        <v>900</v>
      </c>
      <c r="C225" s="422">
        <v>722</v>
      </c>
      <c r="D225" s="382">
        <v>707</v>
      </c>
      <c r="E225" s="419">
        <v>23.46</v>
      </c>
    </row>
    <row r="226" spans="1:13" x14ac:dyDescent="0.3">
      <c r="A226" s="406" t="s">
        <v>2034</v>
      </c>
    </row>
    <row r="229" spans="1:13" ht="13.5" thickBot="1" x14ac:dyDescent="0.35">
      <c r="A229" s="388" t="s">
        <v>2226</v>
      </c>
      <c r="B229" s="388"/>
      <c r="C229" s="388"/>
      <c r="D229" s="388"/>
    </row>
    <row r="230" spans="1:13" ht="13.5" thickBot="1" x14ac:dyDescent="0.35">
      <c r="A230" s="954" t="s">
        <v>1159</v>
      </c>
      <c r="B230" s="955"/>
      <c r="C230" s="955"/>
      <c r="D230" s="955"/>
      <c r="E230" s="955"/>
      <c r="F230" s="955"/>
      <c r="G230" s="955"/>
      <c r="H230" s="955"/>
      <c r="I230" s="955"/>
      <c r="J230" s="955"/>
      <c r="K230" s="955"/>
      <c r="L230" s="955"/>
      <c r="M230" s="956"/>
    </row>
    <row r="231" spans="1:13" ht="13.5" thickBot="1" x14ac:dyDescent="0.35">
      <c r="A231" s="417"/>
      <c r="B231" s="417"/>
      <c r="C231" s="417"/>
      <c r="D231" s="417"/>
      <c r="E231" s="957" t="s">
        <v>1160</v>
      </c>
      <c r="F231" s="957"/>
      <c r="G231" s="957"/>
      <c r="H231" s="957"/>
      <c r="I231" s="957"/>
      <c r="J231" s="416"/>
      <c r="K231" s="958" t="s">
        <v>1121</v>
      </c>
      <c r="L231" s="958"/>
      <c r="M231" s="958"/>
    </row>
    <row r="232" spans="1:13" ht="13.5" thickBot="1" x14ac:dyDescent="0.35">
      <c r="A232" s="959" t="s">
        <v>1161</v>
      </c>
      <c r="B232" s="960"/>
      <c r="C232" s="960"/>
      <c r="D232" s="961"/>
      <c r="E232" s="418"/>
      <c r="F232" s="418"/>
      <c r="G232" s="418"/>
      <c r="H232" s="418"/>
      <c r="I232" s="418"/>
      <c r="J232" s="416"/>
      <c r="K232" s="416"/>
      <c r="L232" s="416"/>
      <c r="M232" s="416"/>
    </row>
    <row r="233" spans="1:13" ht="39.5" thickBot="1" x14ac:dyDescent="0.35">
      <c r="A233" s="418" t="s">
        <v>1162</v>
      </c>
      <c r="B233" s="417" t="s">
        <v>1163</v>
      </c>
      <c r="C233" s="417" t="s">
        <v>130</v>
      </c>
      <c r="D233" s="417" t="s">
        <v>131</v>
      </c>
      <c r="E233" s="417" t="s">
        <v>1116</v>
      </c>
      <c r="F233" s="417" t="s">
        <v>1117</v>
      </c>
      <c r="G233" s="417" t="s">
        <v>1118</v>
      </c>
      <c r="H233" s="417" t="s">
        <v>1119</v>
      </c>
      <c r="I233" s="417" t="s">
        <v>1120</v>
      </c>
      <c r="J233" s="418" t="s">
        <v>130</v>
      </c>
      <c r="K233" s="418" t="s">
        <v>131</v>
      </c>
      <c r="L233" s="418" t="s">
        <v>1164</v>
      </c>
      <c r="M233" s="418" t="s">
        <v>1165</v>
      </c>
    </row>
    <row r="234" spans="1:13" ht="13.5" thickBot="1" x14ac:dyDescent="0.35">
      <c r="A234" s="418"/>
      <c r="B234" s="417"/>
      <c r="C234" s="417"/>
      <c r="D234" s="417"/>
      <c r="E234" s="417"/>
      <c r="F234" s="417"/>
      <c r="G234" s="417"/>
      <c r="H234" s="417"/>
      <c r="I234" s="417"/>
      <c r="J234" s="416"/>
      <c r="K234" s="416"/>
      <c r="L234" s="416"/>
      <c r="M234" s="416"/>
    </row>
    <row r="235" spans="1:13" ht="13.5" thickBot="1" x14ac:dyDescent="0.35">
      <c r="A235" s="785" t="s">
        <v>12</v>
      </c>
      <c r="B235" s="536">
        <v>6205</v>
      </c>
      <c r="C235" s="536">
        <v>275</v>
      </c>
      <c r="D235" s="537">
        <v>5933</v>
      </c>
      <c r="E235" s="415">
        <v>5754</v>
      </c>
      <c r="F235" s="378">
        <v>5776</v>
      </c>
      <c r="G235" s="378">
        <v>5786</v>
      </c>
      <c r="H235" s="414">
        <v>53.47</v>
      </c>
      <c r="I235" s="414">
        <v>33.64</v>
      </c>
      <c r="J235" s="378">
        <v>206</v>
      </c>
      <c r="K235" s="378">
        <v>5551</v>
      </c>
      <c r="L235" s="378">
        <v>455</v>
      </c>
      <c r="M235" s="378">
        <v>6934</v>
      </c>
    </row>
    <row r="236" spans="1:13" ht="13.5" thickBot="1" x14ac:dyDescent="0.35">
      <c r="A236" s="786" t="s">
        <v>1166</v>
      </c>
      <c r="B236" s="382">
        <v>4584</v>
      </c>
      <c r="C236" s="382">
        <v>153</v>
      </c>
      <c r="D236" s="382">
        <v>4431</v>
      </c>
      <c r="E236" s="382">
        <v>4311</v>
      </c>
      <c r="F236" s="382">
        <v>4320</v>
      </c>
      <c r="G236" s="382">
        <v>4326</v>
      </c>
      <c r="H236" s="380">
        <v>53.52</v>
      </c>
      <c r="I236" s="380">
        <v>33.64</v>
      </c>
      <c r="J236" s="382">
        <v>125</v>
      </c>
      <c r="K236" s="382">
        <v>4186</v>
      </c>
      <c r="L236" s="382">
        <v>1</v>
      </c>
      <c r="M236" s="382">
        <v>15</v>
      </c>
    </row>
    <row r="237" spans="1:13" ht="13.5" thickBot="1" x14ac:dyDescent="0.35">
      <c r="A237" s="786" t="s">
        <v>1167</v>
      </c>
      <c r="B237" s="382">
        <v>1624</v>
      </c>
      <c r="C237" s="382">
        <v>122</v>
      </c>
      <c r="D237" s="382">
        <v>1502</v>
      </c>
      <c r="E237" s="382">
        <v>1446</v>
      </c>
      <c r="F237" s="382">
        <v>1456</v>
      </c>
      <c r="G237" s="382">
        <v>1460</v>
      </c>
      <c r="H237" s="380">
        <v>53.3</v>
      </c>
      <c r="I237" s="380">
        <v>33.64</v>
      </c>
      <c r="J237" s="382">
        <v>81</v>
      </c>
      <c r="K237" s="382">
        <v>1365</v>
      </c>
      <c r="L237" s="382">
        <v>454</v>
      </c>
      <c r="M237" s="382">
        <v>6919</v>
      </c>
    </row>
    <row r="238" spans="1:13" x14ac:dyDescent="0.3">
      <c r="A238" s="133" t="s">
        <v>2038</v>
      </c>
      <c r="B238" s="133"/>
      <c r="C238" s="133"/>
      <c r="D238" s="133"/>
    </row>
    <row r="241" spans="1:7" ht="13.5" thickBot="1" x14ac:dyDescent="0.35">
      <c r="A241" s="388" t="s">
        <v>2227</v>
      </c>
      <c r="C241" s="390"/>
      <c r="D241" s="390"/>
    </row>
    <row r="242" spans="1:7" ht="13.5" thickBot="1" x14ac:dyDescent="0.35">
      <c r="A242" s="913" t="s">
        <v>2039</v>
      </c>
      <c r="B242" s="915" t="s">
        <v>12</v>
      </c>
      <c r="C242" s="940" t="s">
        <v>1162</v>
      </c>
      <c r="D242" s="962"/>
    </row>
    <row r="243" spans="1:7" ht="13.5" thickBot="1" x14ac:dyDescent="0.35">
      <c r="A243" s="914"/>
      <c r="B243" s="916"/>
      <c r="C243" s="411" t="s">
        <v>1166</v>
      </c>
      <c r="D243" s="413" t="s">
        <v>1167</v>
      </c>
    </row>
    <row r="244" spans="1:7" ht="13.5" thickBot="1" x14ac:dyDescent="0.35">
      <c r="A244" s="379" t="s">
        <v>1124</v>
      </c>
      <c r="B244" s="378">
        <v>97638970</v>
      </c>
      <c r="C244" s="378">
        <v>73865368.620000005</v>
      </c>
      <c r="D244" s="378">
        <v>23773601.489999998</v>
      </c>
      <c r="E244" s="272"/>
      <c r="F244" s="272"/>
      <c r="G244" s="272"/>
    </row>
    <row r="245" spans="1:7" ht="13.5" thickBot="1" x14ac:dyDescent="0.35">
      <c r="A245" s="412" t="s">
        <v>1125</v>
      </c>
      <c r="B245" s="378">
        <v>25467906</v>
      </c>
      <c r="C245" s="378">
        <v>24053528.219999999</v>
      </c>
      <c r="D245" s="378">
        <v>1414377.72</v>
      </c>
    </row>
    <row r="246" spans="1:7" ht="13.5" thickBot="1" x14ac:dyDescent="0.35">
      <c r="A246" s="409" t="s">
        <v>1126</v>
      </c>
      <c r="B246" s="382">
        <v>0</v>
      </c>
      <c r="C246" s="382">
        <v>0</v>
      </c>
      <c r="D246" s="382">
        <v>0</v>
      </c>
    </row>
    <row r="247" spans="1:7" ht="13.5" thickBot="1" x14ac:dyDescent="0.35">
      <c r="A247" s="409" t="s">
        <v>1332</v>
      </c>
      <c r="B247" s="382">
        <v>25467906</v>
      </c>
      <c r="C247" s="382">
        <v>24053528</v>
      </c>
      <c r="D247" s="382">
        <v>1414377.72</v>
      </c>
    </row>
    <row r="248" spans="1:7" ht="13.5" thickBot="1" x14ac:dyDescent="0.35">
      <c r="A248" s="379" t="s">
        <v>1127</v>
      </c>
      <c r="B248" s="378">
        <v>164730.35</v>
      </c>
      <c r="C248" s="378">
        <v>164730.35</v>
      </c>
      <c r="D248" s="378">
        <v>0</v>
      </c>
    </row>
    <row r="249" spans="1:7" ht="13.5" thickBot="1" x14ac:dyDescent="0.35">
      <c r="A249" s="379" t="s">
        <v>1128</v>
      </c>
      <c r="B249" s="378">
        <v>16623350</v>
      </c>
      <c r="C249" s="378">
        <v>12207476.289999999</v>
      </c>
      <c r="D249" s="378">
        <v>4415874.13</v>
      </c>
    </row>
    <row r="250" spans="1:7" ht="13.5" thickBot="1" x14ac:dyDescent="0.35">
      <c r="A250" s="379" t="s">
        <v>1132</v>
      </c>
      <c r="B250" s="378">
        <v>37589144</v>
      </c>
      <c r="C250" s="378">
        <v>26347506.07</v>
      </c>
      <c r="D250" s="378">
        <v>11241638.130000001</v>
      </c>
    </row>
    <row r="251" spans="1:7" ht="13.5" thickBot="1" x14ac:dyDescent="0.35">
      <c r="A251" s="379" t="s">
        <v>1168</v>
      </c>
      <c r="B251" s="378">
        <v>1113589</v>
      </c>
      <c r="C251" s="378">
        <v>165294</v>
      </c>
      <c r="D251" s="378">
        <v>948295</v>
      </c>
    </row>
    <row r="252" spans="1:7" ht="13.5" thickBot="1" x14ac:dyDescent="0.35">
      <c r="A252" s="407" t="s">
        <v>1130</v>
      </c>
      <c r="B252" s="382">
        <v>4080576.5100000002</v>
      </c>
      <c r="C252" s="382">
        <v>2490540.9700000002</v>
      </c>
      <c r="D252" s="382">
        <v>1590035.54</v>
      </c>
    </row>
    <row r="253" spans="1:7" ht="13.5" thickBot="1" x14ac:dyDescent="0.35">
      <c r="A253" s="407" t="s">
        <v>1131</v>
      </c>
      <c r="B253" s="382">
        <v>137478.26999999999</v>
      </c>
      <c r="C253" s="382">
        <v>1540.61</v>
      </c>
      <c r="D253" s="382">
        <v>135937.66</v>
      </c>
    </row>
    <row r="254" spans="1:7" ht="13.5" thickBot="1" x14ac:dyDescent="0.35">
      <c r="A254" s="407" t="s">
        <v>1134</v>
      </c>
      <c r="B254" s="382">
        <v>212257.91999999998</v>
      </c>
      <c r="C254" s="382">
        <v>47453.93</v>
      </c>
      <c r="D254" s="382">
        <v>164803.99</v>
      </c>
    </row>
    <row r="255" spans="1:7" ht="13.5" thickBot="1" x14ac:dyDescent="0.35">
      <c r="A255" s="379" t="s">
        <v>1169</v>
      </c>
      <c r="B255" s="378">
        <v>14247969.309999999</v>
      </c>
      <c r="C255" s="378">
        <v>9174056.2699999996</v>
      </c>
      <c r="D255" s="378">
        <v>5073913.04</v>
      </c>
    </row>
    <row r="256" spans="1:7" ht="13.5" thickBot="1" x14ac:dyDescent="0.35">
      <c r="A256" s="407" t="s">
        <v>1136</v>
      </c>
      <c r="B256" s="382">
        <v>13598401.859999999</v>
      </c>
      <c r="C256" s="382">
        <v>8909225.7999999989</v>
      </c>
      <c r="D256" s="382">
        <v>4689176.0600000005</v>
      </c>
    </row>
    <row r="257" spans="1:4" ht="13.5" thickBot="1" x14ac:dyDescent="0.35">
      <c r="A257" s="407" t="s">
        <v>1137</v>
      </c>
      <c r="B257" s="382">
        <v>649567.45000000007</v>
      </c>
      <c r="C257" s="382">
        <v>264830.47000000009</v>
      </c>
      <c r="D257" s="382">
        <v>384736.98</v>
      </c>
    </row>
    <row r="258" spans="1:4" ht="13.5" thickBot="1" x14ac:dyDescent="0.35">
      <c r="A258" s="379" t="s">
        <v>1170</v>
      </c>
      <c r="B258" s="378">
        <v>884443</v>
      </c>
      <c r="C258" s="378">
        <v>621464</v>
      </c>
      <c r="D258" s="378">
        <v>262979</v>
      </c>
    </row>
    <row r="259" spans="1:4" ht="13.5" thickBot="1" x14ac:dyDescent="0.35">
      <c r="A259" s="383" t="s">
        <v>1139</v>
      </c>
      <c r="B259" s="382">
        <v>368645.77</v>
      </c>
      <c r="C259" s="382">
        <v>241652.96</v>
      </c>
      <c r="D259" s="382">
        <v>126992.81</v>
      </c>
    </row>
    <row r="260" spans="1:4" ht="13.5" thickBot="1" x14ac:dyDescent="0.35">
      <c r="A260" s="383" t="s">
        <v>1334</v>
      </c>
      <c r="B260" s="382">
        <v>515797</v>
      </c>
      <c r="C260" s="382">
        <v>379811</v>
      </c>
      <c r="D260" s="382">
        <v>135986</v>
      </c>
    </row>
    <row r="261" spans="1:4" x14ac:dyDescent="0.3">
      <c r="A261" s="406" t="s">
        <v>2036</v>
      </c>
    </row>
    <row r="262" spans="1:4" x14ac:dyDescent="0.3">
      <c r="A262" s="133" t="s">
        <v>1275</v>
      </c>
    </row>
    <row r="264" spans="1:4" ht="13.5" thickBot="1" x14ac:dyDescent="0.35">
      <c r="A264" s="388" t="s">
        <v>2228</v>
      </c>
    </row>
    <row r="265" spans="1:4" ht="13.5" thickBot="1" x14ac:dyDescent="0.35">
      <c r="A265" s="913" t="s">
        <v>2040</v>
      </c>
      <c r="B265" s="915" t="s">
        <v>12</v>
      </c>
      <c r="C265" s="911" t="s">
        <v>1171</v>
      </c>
      <c r="D265" s="912"/>
    </row>
    <row r="266" spans="1:4" ht="13.5" thickBot="1" x14ac:dyDescent="0.35">
      <c r="A266" s="914"/>
      <c r="B266" s="916"/>
      <c r="C266" s="411" t="s">
        <v>1166</v>
      </c>
      <c r="D266" s="410" t="s">
        <v>1167</v>
      </c>
    </row>
    <row r="267" spans="1:4" ht="13.5" thickBot="1" x14ac:dyDescent="0.35">
      <c r="A267" s="379" t="s">
        <v>1141</v>
      </c>
      <c r="B267" s="378">
        <v>93907441</v>
      </c>
      <c r="C267" s="378">
        <v>69964268.180000007</v>
      </c>
      <c r="D267" s="378">
        <v>23943172.879999999</v>
      </c>
    </row>
    <row r="268" spans="1:4" ht="13.5" thickBot="1" x14ac:dyDescent="0.35">
      <c r="A268" s="409" t="s">
        <v>1142</v>
      </c>
      <c r="B268" s="382">
        <v>59666</v>
      </c>
      <c r="C268" s="382">
        <v>53676.81</v>
      </c>
      <c r="D268" s="382">
        <v>5988.69</v>
      </c>
    </row>
    <row r="269" spans="1:4" ht="13.5" thickBot="1" x14ac:dyDescent="0.35">
      <c r="A269" s="409" t="s">
        <v>1339</v>
      </c>
      <c r="B269" s="382">
        <v>93847776</v>
      </c>
      <c r="C269" s="382">
        <v>69910591.370000005</v>
      </c>
      <c r="D269" s="382">
        <v>23937184.190000001</v>
      </c>
    </row>
    <row r="270" spans="1:4" ht="13.5" thickBot="1" x14ac:dyDescent="0.35">
      <c r="A270" s="409" t="s">
        <v>2069</v>
      </c>
      <c r="B270" s="382">
        <v>5333876</v>
      </c>
      <c r="C270" s="382">
        <v>3325549.78</v>
      </c>
      <c r="D270" s="382">
        <v>2008326.51</v>
      </c>
    </row>
    <row r="271" spans="1:4" ht="13.5" thickBot="1" x14ac:dyDescent="0.35">
      <c r="A271" s="379" t="s">
        <v>1144</v>
      </c>
      <c r="B271" s="378">
        <v>236428</v>
      </c>
      <c r="C271" s="378">
        <v>142421.76000000001</v>
      </c>
      <c r="D271" s="378">
        <v>94005.94</v>
      </c>
    </row>
    <row r="272" spans="1:4" ht="13.5" thickBot="1" x14ac:dyDescent="0.35">
      <c r="A272" s="407" t="s">
        <v>1145</v>
      </c>
      <c r="B272" s="382">
        <v>176654</v>
      </c>
      <c r="C272" s="382">
        <v>7361.71</v>
      </c>
      <c r="D272" s="382">
        <v>169292.16</v>
      </c>
    </row>
    <row r="273" spans="1:18" ht="13.5" thickBot="1" x14ac:dyDescent="0.35">
      <c r="A273" s="407" t="s">
        <v>1172</v>
      </c>
      <c r="B273" s="382">
        <v>339134</v>
      </c>
      <c r="C273" s="382">
        <v>172744</v>
      </c>
      <c r="D273" s="382">
        <v>166390</v>
      </c>
    </row>
    <row r="274" spans="1:18" ht="13.5" thickBot="1" x14ac:dyDescent="0.35">
      <c r="A274" s="407" t="s">
        <v>1147</v>
      </c>
      <c r="B274" s="382">
        <v>725114</v>
      </c>
      <c r="C274" s="382">
        <v>384733.12</v>
      </c>
      <c r="D274" s="382">
        <v>340380.46</v>
      </c>
    </row>
    <row r="275" spans="1:18" ht="13.5" thickBot="1" x14ac:dyDescent="0.35">
      <c r="A275" s="407" t="s">
        <v>1148</v>
      </c>
      <c r="B275" s="382">
        <v>2704233</v>
      </c>
      <c r="C275" s="382">
        <v>1898208.55</v>
      </c>
      <c r="D275" s="382">
        <v>806024.25</v>
      </c>
    </row>
    <row r="276" spans="1:18" ht="13.5" thickBot="1" x14ac:dyDescent="0.35">
      <c r="A276" s="407" t="s">
        <v>1336</v>
      </c>
      <c r="B276" s="382">
        <v>1152314</v>
      </c>
      <c r="C276" s="382">
        <v>720080.37</v>
      </c>
      <c r="D276" s="382">
        <v>432233.24</v>
      </c>
    </row>
    <row r="277" spans="1:18" ht="13.5" thickBot="1" x14ac:dyDescent="0.35">
      <c r="A277" s="408" t="s">
        <v>2070</v>
      </c>
      <c r="B277" s="378">
        <v>88513899</v>
      </c>
      <c r="C277" s="378">
        <v>66585041.590000004</v>
      </c>
      <c r="D277" s="378">
        <v>21928857.68</v>
      </c>
    </row>
    <row r="278" spans="1:18" ht="13.5" thickBot="1" x14ac:dyDescent="0.35">
      <c r="A278" s="407" t="s">
        <v>1150</v>
      </c>
      <c r="B278" s="382">
        <v>61271584</v>
      </c>
      <c r="C278" s="382">
        <v>46287659.829999998</v>
      </c>
      <c r="D278" s="382">
        <v>14983924.33</v>
      </c>
    </row>
    <row r="279" spans="1:18" ht="13.5" thickBot="1" x14ac:dyDescent="0.35">
      <c r="A279" s="407" t="s">
        <v>1173</v>
      </c>
      <c r="B279" s="382">
        <v>510009</v>
      </c>
      <c r="C279" s="382">
        <v>353025.04</v>
      </c>
      <c r="D279" s="382">
        <v>156983.49</v>
      </c>
    </row>
    <row r="280" spans="1:18" ht="13.5" thickBot="1" x14ac:dyDescent="0.35">
      <c r="A280" s="407" t="s">
        <v>1338</v>
      </c>
      <c r="B280" s="382">
        <v>26732307</v>
      </c>
      <c r="C280" s="382">
        <v>19944357</v>
      </c>
      <c r="D280" s="382">
        <v>6787950</v>
      </c>
    </row>
    <row r="281" spans="1:18" ht="13.5" thickBot="1" x14ac:dyDescent="0.35">
      <c r="A281" s="379" t="s">
        <v>1174</v>
      </c>
      <c r="B281" s="378">
        <v>327678</v>
      </c>
      <c r="C281" s="378">
        <v>268530.34999999998</v>
      </c>
      <c r="D281" s="378">
        <v>59147.18</v>
      </c>
    </row>
    <row r="282" spans="1:18" x14ac:dyDescent="0.3">
      <c r="A282" s="406" t="s">
        <v>2036</v>
      </c>
    </row>
    <row r="283" spans="1:18" x14ac:dyDescent="0.3">
      <c r="A283" s="133" t="s">
        <v>1175</v>
      </c>
    </row>
    <row r="285" spans="1:18" ht="13.5" thickBot="1" x14ac:dyDescent="0.35">
      <c r="A285" s="398" t="s">
        <v>2229</v>
      </c>
    </row>
    <row r="286" spans="1:18" s="519" customFormat="1" ht="13.5" thickBot="1" x14ac:dyDescent="0.35">
      <c r="A286" s="917" t="s">
        <v>1176</v>
      </c>
      <c r="B286" s="920" t="s">
        <v>2032</v>
      </c>
      <c r="C286" s="921"/>
      <c r="D286" s="921"/>
      <c r="E286" s="921"/>
      <c r="F286" s="921"/>
      <c r="G286" s="921"/>
      <c r="H286" s="921"/>
      <c r="I286" s="921"/>
      <c r="J286" s="921"/>
      <c r="K286" s="922"/>
      <c r="L286" s="940" t="s">
        <v>1178</v>
      </c>
      <c r="M286" s="915" t="s">
        <v>1179</v>
      </c>
      <c r="N286" s="944" t="s">
        <v>441</v>
      </c>
      <c r="O286" s="947" t="s">
        <v>285</v>
      </c>
      <c r="P286" s="900" t="s">
        <v>208</v>
      </c>
      <c r="Q286" s="900" t="s">
        <v>1121</v>
      </c>
      <c r="R286" s="903" t="s">
        <v>1177</v>
      </c>
    </row>
    <row r="287" spans="1:18" s="519" customFormat="1" ht="13.5" thickBot="1" x14ac:dyDescent="0.35">
      <c r="A287" s="918"/>
      <c r="B287" s="906" t="s">
        <v>355</v>
      </c>
      <c r="C287" s="907"/>
      <c r="D287" s="907"/>
      <c r="E287" s="907"/>
      <c r="F287" s="908"/>
      <c r="G287" s="906" t="s">
        <v>381</v>
      </c>
      <c r="H287" s="907"/>
      <c r="I287" s="907"/>
      <c r="J287" s="907"/>
      <c r="K287" s="908"/>
      <c r="L287" s="941"/>
      <c r="M287" s="943"/>
      <c r="N287" s="945"/>
      <c r="O287" s="930"/>
      <c r="P287" s="901"/>
      <c r="Q287" s="901"/>
      <c r="R287" s="904"/>
    </row>
    <row r="288" spans="1:18" s="519" customFormat="1" ht="13.5" thickBot="1" x14ac:dyDescent="0.35">
      <c r="A288" s="918"/>
      <c r="B288" s="906" t="s">
        <v>1180</v>
      </c>
      <c r="C288" s="908"/>
      <c r="D288" s="906" t="s">
        <v>1181</v>
      </c>
      <c r="E288" s="907"/>
      <c r="F288" s="908"/>
      <c r="G288" s="539" t="s">
        <v>922</v>
      </c>
      <c r="H288" s="909" t="s">
        <v>1182</v>
      </c>
      <c r="I288" s="909" t="s">
        <v>920</v>
      </c>
      <c r="J288" s="909" t="s">
        <v>1183</v>
      </c>
      <c r="K288" s="909" t="s">
        <v>1184</v>
      </c>
      <c r="L288" s="941"/>
      <c r="M288" s="943"/>
      <c r="N288" s="945"/>
      <c r="O288" s="930"/>
      <c r="P288" s="901"/>
      <c r="Q288" s="901"/>
      <c r="R288" s="904"/>
    </row>
    <row r="289" spans="1:18" s="519" customFormat="1" ht="26.5" thickBot="1" x14ac:dyDescent="0.35">
      <c r="A289" s="919"/>
      <c r="B289" s="533" t="s">
        <v>130</v>
      </c>
      <c r="C289" s="533" t="s">
        <v>131</v>
      </c>
      <c r="D289" s="533" t="s">
        <v>1185</v>
      </c>
      <c r="E289" s="533" t="s">
        <v>1186</v>
      </c>
      <c r="F289" s="533" t="s">
        <v>1187</v>
      </c>
      <c r="G289" s="540"/>
      <c r="H289" s="910"/>
      <c r="I289" s="910"/>
      <c r="J289" s="910"/>
      <c r="K289" s="910"/>
      <c r="L289" s="942"/>
      <c r="M289" s="916"/>
      <c r="N289" s="946"/>
      <c r="O289" s="948"/>
      <c r="P289" s="902"/>
      <c r="Q289" s="902"/>
      <c r="R289" s="905"/>
    </row>
    <row r="290" spans="1:18" s="519" customFormat="1" ht="13.5" thickBot="1" x14ac:dyDescent="0.35">
      <c r="A290" s="392" t="s">
        <v>1188</v>
      </c>
      <c r="B290" s="381">
        <v>2206</v>
      </c>
      <c r="C290" s="381">
        <v>1341</v>
      </c>
      <c r="D290" s="381">
        <v>972</v>
      </c>
      <c r="E290" s="381">
        <v>2213</v>
      </c>
      <c r="F290" s="381">
        <v>362</v>
      </c>
      <c r="G290" s="381">
        <v>36</v>
      </c>
      <c r="H290" s="381">
        <v>25</v>
      </c>
      <c r="I290" s="381">
        <v>53</v>
      </c>
      <c r="J290" s="381">
        <v>452</v>
      </c>
      <c r="K290" s="381">
        <v>1286</v>
      </c>
      <c r="L290" s="542">
        <v>106</v>
      </c>
      <c r="M290" s="542">
        <v>110</v>
      </c>
      <c r="N290" s="541">
        <v>13890332</v>
      </c>
      <c r="O290" s="541">
        <v>14044411</v>
      </c>
      <c r="P290" s="541">
        <v>775</v>
      </c>
      <c r="Q290" s="541">
        <v>202</v>
      </c>
      <c r="R290" s="541">
        <v>24960</v>
      </c>
    </row>
    <row r="291" spans="1:18" s="519" customFormat="1" ht="13.5" thickBot="1" x14ac:dyDescent="0.35">
      <c r="A291" s="392" t="s">
        <v>389</v>
      </c>
      <c r="B291" s="381">
        <v>147</v>
      </c>
      <c r="C291" s="381">
        <v>58</v>
      </c>
      <c r="D291" s="381">
        <v>28</v>
      </c>
      <c r="E291" s="381">
        <v>176</v>
      </c>
      <c r="F291" s="381">
        <v>1</v>
      </c>
      <c r="G291" s="381">
        <v>1</v>
      </c>
      <c r="H291" s="381"/>
      <c r="I291" s="381"/>
      <c r="J291" s="381"/>
      <c r="K291" s="381"/>
      <c r="L291" s="542">
        <v>20</v>
      </c>
      <c r="M291" s="542">
        <v>21</v>
      </c>
      <c r="N291" s="542">
        <v>1248137</v>
      </c>
      <c r="O291" s="542">
        <v>1117962</v>
      </c>
      <c r="P291" s="543">
        <v>109</v>
      </c>
      <c r="Q291" s="543">
        <v>14</v>
      </c>
      <c r="R291" s="543">
        <v>2024</v>
      </c>
    </row>
    <row r="292" spans="1:18" s="519" customFormat="1" ht="13.5" thickBot="1" x14ac:dyDescent="0.35">
      <c r="A292" s="392" t="s">
        <v>386</v>
      </c>
      <c r="B292" s="381">
        <v>342</v>
      </c>
      <c r="C292" s="381">
        <v>775</v>
      </c>
      <c r="D292" s="381">
        <v>661</v>
      </c>
      <c r="E292" s="381">
        <v>439</v>
      </c>
      <c r="F292" s="381">
        <v>17</v>
      </c>
      <c r="G292" s="381">
        <v>14</v>
      </c>
      <c r="H292" s="381">
        <v>0</v>
      </c>
      <c r="I292" s="381"/>
      <c r="J292" s="381">
        <v>34</v>
      </c>
      <c r="K292" s="381"/>
      <c r="L292" s="542">
        <v>33</v>
      </c>
      <c r="M292" s="542">
        <v>34</v>
      </c>
      <c r="N292" s="542">
        <v>4464410</v>
      </c>
      <c r="O292" s="542">
        <v>4596947</v>
      </c>
      <c r="P292" s="543">
        <v>208</v>
      </c>
      <c r="Q292" s="543">
        <v>148</v>
      </c>
      <c r="R292" s="543">
        <v>2565</v>
      </c>
    </row>
    <row r="293" spans="1:18" s="519" customFormat="1" ht="13.5" thickBot="1" x14ac:dyDescent="0.35">
      <c r="A293" s="391" t="s">
        <v>12</v>
      </c>
      <c r="B293" s="403">
        <v>2695</v>
      </c>
      <c r="C293" s="403">
        <v>2174</v>
      </c>
      <c r="D293" s="403">
        <v>1661</v>
      </c>
      <c r="E293" s="403">
        <v>2828</v>
      </c>
      <c r="F293" s="403">
        <v>380</v>
      </c>
      <c r="G293" s="403">
        <v>51</v>
      </c>
      <c r="H293" s="403">
        <v>25</v>
      </c>
      <c r="I293" s="403">
        <v>53</v>
      </c>
      <c r="J293" s="403">
        <v>486</v>
      </c>
      <c r="K293" s="403">
        <v>1286</v>
      </c>
      <c r="L293" s="783">
        <v>159</v>
      </c>
      <c r="M293" s="784">
        <v>165</v>
      </c>
      <c r="N293" s="544">
        <v>19602879</v>
      </c>
      <c r="O293" s="545">
        <v>19759320</v>
      </c>
      <c r="P293" s="545">
        <v>1092</v>
      </c>
      <c r="Q293" s="545">
        <v>364</v>
      </c>
      <c r="R293" s="545">
        <v>29549</v>
      </c>
    </row>
    <row r="294" spans="1:18" s="519" customFormat="1" x14ac:dyDescent="0.3">
      <c r="A294" s="133" t="s">
        <v>2041</v>
      </c>
      <c r="B294" s="301"/>
      <c r="C294" s="301"/>
      <c r="D294" s="301"/>
      <c r="E294" s="301"/>
      <c r="F294" s="301"/>
      <c r="G294" s="301"/>
      <c r="H294" s="301"/>
      <c r="I294" s="301"/>
      <c r="J294" s="301"/>
      <c r="K294" s="301"/>
      <c r="L294" s="301"/>
      <c r="M294" s="301"/>
      <c r="N294" s="301"/>
      <c r="O294" s="301"/>
      <c r="P294" s="301"/>
      <c r="Q294" s="301"/>
      <c r="R294" s="301"/>
    </row>
    <row r="295" spans="1:18" s="519" customFormat="1" x14ac:dyDescent="0.3">
      <c r="A295" s="133" t="s">
        <v>2083</v>
      </c>
      <c r="B295" s="301"/>
      <c r="C295" s="301"/>
      <c r="D295" s="301"/>
      <c r="E295" s="301"/>
      <c r="F295" s="301"/>
      <c r="G295" s="301"/>
      <c r="H295" s="301"/>
      <c r="I295" s="301"/>
      <c r="J295" s="301"/>
      <c r="K295" s="301"/>
      <c r="L295" s="301"/>
      <c r="M295" s="301"/>
      <c r="N295" s="301"/>
      <c r="O295" s="389"/>
      <c r="P295" s="389"/>
      <c r="Q295" s="301"/>
      <c r="R295" s="301"/>
    </row>
    <row r="297" spans="1:18" ht="13.5" thickBot="1" x14ac:dyDescent="0.35">
      <c r="A297" s="398" t="s">
        <v>2230</v>
      </c>
    </row>
    <row r="298" spans="1:18" ht="27.75" customHeight="1" thickBot="1" x14ac:dyDescent="0.35">
      <c r="A298" s="923" t="s">
        <v>1189</v>
      </c>
      <c r="B298" s="926" t="s">
        <v>1178</v>
      </c>
      <c r="C298" s="926" t="s">
        <v>1179</v>
      </c>
      <c r="D298" s="926" t="s">
        <v>2042</v>
      </c>
      <c r="E298" s="926"/>
      <c r="F298" s="926"/>
      <c r="G298" s="937" t="s">
        <v>441</v>
      </c>
      <c r="H298" s="937" t="s">
        <v>285</v>
      </c>
      <c r="I298" s="926" t="s">
        <v>208</v>
      </c>
      <c r="J298" s="926" t="s">
        <v>1121</v>
      </c>
      <c r="K298" s="949" t="s">
        <v>1177</v>
      </c>
    </row>
    <row r="299" spans="1:18" ht="13.5" thickBot="1" x14ac:dyDescent="0.35">
      <c r="A299" s="924"/>
      <c r="B299" s="927"/>
      <c r="C299" s="927"/>
      <c r="D299" s="927" t="s">
        <v>262</v>
      </c>
      <c r="E299" s="927" t="s">
        <v>1180</v>
      </c>
      <c r="F299" s="927"/>
      <c r="G299" s="938"/>
      <c r="H299" s="938"/>
      <c r="I299" s="927"/>
      <c r="J299" s="927"/>
      <c r="K299" s="950"/>
    </row>
    <row r="300" spans="1:18" ht="13.5" thickBot="1" x14ac:dyDescent="0.35">
      <c r="A300" s="925"/>
      <c r="B300" s="928"/>
      <c r="C300" s="928"/>
      <c r="D300" s="928"/>
      <c r="E300" s="405" t="s">
        <v>130</v>
      </c>
      <c r="F300" s="405" t="s">
        <v>131</v>
      </c>
      <c r="G300" s="939"/>
      <c r="H300" s="939"/>
      <c r="I300" s="928"/>
      <c r="J300" s="928"/>
      <c r="K300" s="951"/>
    </row>
    <row r="301" spans="1:18" ht="13.5" thickBot="1" x14ac:dyDescent="0.35">
      <c r="A301" s="404" t="s">
        <v>896</v>
      </c>
      <c r="B301" s="558">
        <v>107</v>
      </c>
      <c r="C301" s="400">
        <v>190</v>
      </c>
      <c r="D301" s="400">
        <v>90385</v>
      </c>
      <c r="E301" s="558">
        <v>39630</v>
      </c>
      <c r="F301" s="558">
        <v>50755</v>
      </c>
      <c r="G301" s="400">
        <v>7237098.5599999996</v>
      </c>
      <c r="H301" s="400">
        <v>6286591.0199999996</v>
      </c>
      <c r="I301" s="400">
        <v>296</v>
      </c>
      <c r="J301" s="400">
        <v>221</v>
      </c>
      <c r="K301" s="400">
        <v>10654</v>
      </c>
    </row>
    <row r="302" spans="1:18" ht="13.5" thickBot="1" x14ac:dyDescent="0.35">
      <c r="A302" s="392" t="s">
        <v>390</v>
      </c>
      <c r="B302" s="381">
        <v>20</v>
      </c>
      <c r="C302" s="382">
        <v>22</v>
      </c>
      <c r="D302" s="382">
        <v>152817</v>
      </c>
      <c r="E302" s="381"/>
      <c r="F302" s="381"/>
      <c r="G302" s="382">
        <v>2013956</v>
      </c>
      <c r="H302" s="381">
        <v>2042800</v>
      </c>
      <c r="I302" s="382">
        <v>159</v>
      </c>
      <c r="J302" s="382">
        <v>330</v>
      </c>
      <c r="K302" s="382">
        <v>5599</v>
      </c>
    </row>
    <row r="303" spans="1:18" ht="13.5" thickBot="1" x14ac:dyDescent="0.35">
      <c r="A303" s="392" t="s">
        <v>399</v>
      </c>
      <c r="B303" s="381">
        <v>9</v>
      </c>
      <c r="C303" s="382">
        <v>11</v>
      </c>
      <c r="D303" s="382">
        <v>4096</v>
      </c>
      <c r="E303" s="381">
        <v>1276</v>
      </c>
      <c r="F303" s="381">
        <v>2820</v>
      </c>
      <c r="G303" s="381">
        <v>430784</v>
      </c>
      <c r="H303" s="381">
        <v>526967</v>
      </c>
      <c r="I303" s="382">
        <v>26</v>
      </c>
      <c r="J303" s="382">
        <v>39</v>
      </c>
      <c r="K303" s="382">
        <v>2323</v>
      </c>
    </row>
    <row r="304" spans="1:18" ht="13.5" thickBot="1" x14ac:dyDescent="0.35">
      <c r="A304" s="392" t="s">
        <v>402</v>
      </c>
      <c r="B304" s="381">
        <v>191</v>
      </c>
      <c r="C304" s="382">
        <v>497</v>
      </c>
      <c r="D304" s="382">
        <v>347315</v>
      </c>
      <c r="E304" s="381"/>
      <c r="F304" s="381"/>
      <c r="G304" s="382">
        <v>11960255</v>
      </c>
      <c r="H304" s="382">
        <v>12514524</v>
      </c>
      <c r="I304" s="382">
        <v>601</v>
      </c>
      <c r="J304" s="382">
        <v>1067</v>
      </c>
      <c r="K304" s="382">
        <v>19294</v>
      </c>
    </row>
    <row r="305" spans="1:11" ht="13.5" thickBot="1" x14ac:dyDescent="0.35">
      <c r="A305" s="392" t="s">
        <v>1190</v>
      </c>
      <c r="B305" s="381">
        <v>71</v>
      </c>
      <c r="C305" s="382">
        <v>79</v>
      </c>
      <c r="D305" s="382">
        <v>304615</v>
      </c>
      <c r="E305" s="381"/>
      <c r="F305" s="381"/>
      <c r="G305" s="382">
        <v>2478418</v>
      </c>
      <c r="H305" s="382">
        <v>2519833</v>
      </c>
      <c r="I305" s="382">
        <v>131</v>
      </c>
      <c r="J305" s="382">
        <v>434</v>
      </c>
      <c r="K305" s="382">
        <v>7891</v>
      </c>
    </row>
    <row r="306" spans="1:11" ht="13.5" thickBot="1" x14ac:dyDescent="0.35">
      <c r="A306" s="392" t="s">
        <v>1191</v>
      </c>
      <c r="B306" s="381">
        <v>53</v>
      </c>
      <c r="C306" s="381">
        <v>56</v>
      </c>
      <c r="D306" s="382">
        <v>203096</v>
      </c>
      <c r="E306" s="381">
        <v>145463</v>
      </c>
      <c r="F306" s="381">
        <v>57649</v>
      </c>
      <c r="G306" s="381">
        <v>5778991</v>
      </c>
      <c r="H306" s="381">
        <v>5849679</v>
      </c>
      <c r="I306" s="382">
        <v>324</v>
      </c>
      <c r="J306" s="382">
        <v>6726</v>
      </c>
      <c r="K306" s="382">
        <v>9033</v>
      </c>
    </row>
    <row r="307" spans="1:11" ht="13.5" thickBot="1" x14ac:dyDescent="0.35">
      <c r="A307" s="391" t="s">
        <v>12</v>
      </c>
      <c r="B307" s="403">
        <v>451</v>
      </c>
      <c r="C307" s="403">
        <v>855</v>
      </c>
      <c r="D307" s="403">
        <v>1102324</v>
      </c>
      <c r="E307" s="403">
        <v>186369</v>
      </c>
      <c r="F307" s="403">
        <v>111224</v>
      </c>
      <c r="G307" s="403">
        <v>29899502.559999999</v>
      </c>
      <c r="H307" s="403">
        <v>29740394.02</v>
      </c>
      <c r="I307" s="403">
        <v>1537</v>
      </c>
      <c r="J307" s="378">
        <v>8817</v>
      </c>
      <c r="K307" s="378">
        <v>54794</v>
      </c>
    </row>
    <row r="308" spans="1:11" x14ac:dyDescent="0.3">
      <c r="A308" s="133" t="s">
        <v>2041</v>
      </c>
      <c r="G308" s="389"/>
      <c r="H308" s="389"/>
    </row>
    <row r="309" spans="1:11" x14ac:dyDescent="0.3">
      <c r="A309" s="133" t="s">
        <v>2082</v>
      </c>
      <c r="G309" s="389"/>
      <c r="H309" s="389"/>
    </row>
    <row r="311" spans="1:11" ht="13.5" thickBot="1" x14ac:dyDescent="0.35">
      <c r="A311" s="388" t="s">
        <v>2231</v>
      </c>
    </row>
    <row r="312" spans="1:11" ht="39.5" thickBot="1" x14ac:dyDescent="0.35">
      <c r="A312" s="402" t="s">
        <v>1192</v>
      </c>
      <c r="B312" s="396" t="s">
        <v>1179</v>
      </c>
      <c r="C312" s="396" t="s">
        <v>1178</v>
      </c>
      <c r="D312" s="396" t="s">
        <v>2043</v>
      </c>
      <c r="E312" s="396" t="s">
        <v>441</v>
      </c>
      <c r="F312" s="396" t="s">
        <v>285</v>
      </c>
      <c r="G312" s="396" t="s">
        <v>208</v>
      </c>
      <c r="H312" s="396" t="s">
        <v>1121</v>
      </c>
      <c r="I312" s="393" t="s">
        <v>1177</v>
      </c>
    </row>
    <row r="313" spans="1:11" ht="13.5" thickBot="1" x14ac:dyDescent="0.35">
      <c r="A313" s="401" t="s">
        <v>391</v>
      </c>
      <c r="B313" s="399">
        <v>17</v>
      </c>
      <c r="C313" s="399">
        <v>17</v>
      </c>
      <c r="D313" s="400">
        <v>0</v>
      </c>
      <c r="E313" s="400">
        <v>0</v>
      </c>
      <c r="F313" s="400">
        <v>0</v>
      </c>
      <c r="G313" s="400">
        <v>7</v>
      </c>
      <c r="H313" s="400">
        <v>0</v>
      </c>
      <c r="I313" s="400">
        <v>0</v>
      </c>
    </row>
    <row r="314" spans="1:11" ht="13.5" thickBot="1" x14ac:dyDescent="0.35">
      <c r="A314" s="383" t="s">
        <v>385</v>
      </c>
      <c r="B314" s="380">
        <v>1</v>
      </c>
      <c r="C314" s="380">
        <v>1</v>
      </c>
      <c r="D314" s="382">
        <v>2</v>
      </c>
      <c r="E314" s="382">
        <v>69192</v>
      </c>
      <c r="F314" s="382">
        <v>68770</v>
      </c>
      <c r="G314" s="382">
        <v>3</v>
      </c>
      <c r="H314" s="382">
        <v>0</v>
      </c>
      <c r="I314" s="382">
        <v>0</v>
      </c>
    </row>
    <row r="315" spans="1:11" ht="13.5" thickBot="1" x14ac:dyDescent="0.35">
      <c r="A315" s="383" t="s">
        <v>1193</v>
      </c>
      <c r="B315" s="380">
        <v>15</v>
      </c>
      <c r="C315" s="380">
        <v>10</v>
      </c>
      <c r="D315" s="382">
        <v>45</v>
      </c>
      <c r="E315" s="382">
        <v>85773</v>
      </c>
      <c r="F315" s="382">
        <v>58762</v>
      </c>
      <c r="G315" s="382">
        <v>4</v>
      </c>
      <c r="H315" s="382">
        <v>0</v>
      </c>
      <c r="I315" s="382">
        <v>0</v>
      </c>
    </row>
    <row r="316" spans="1:11" ht="13.5" thickBot="1" x14ac:dyDescent="0.35">
      <c r="A316" s="383" t="s">
        <v>1194</v>
      </c>
      <c r="B316" s="380">
        <v>214</v>
      </c>
      <c r="C316" s="380">
        <v>159</v>
      </c>
      <c r="D316" s="382">
        <v>2486</v>
      </c>
      <c r="E316" s="382">
        <v>13950672</v>
      </c>
      <c r="F316" s="382">
        <v>25482928</v>
      </c>
      <c r="G316" s="382">
        <v>617</v>
      </c>
      <c r="H316" s="382">
        <v>1622</v>
      </c>
      <c r="I316" s="382">
        <v>2210</v>
      </c>
    </row>
    <row r="317" spans="1:11" ht="13.5" thickBot="1" x14ac:dyDescent="0.35">
      <c r="A317" s="383" t="s">
        <v>404</v>
      </c>
      <c r="B317" s="380">
        <v>106</v>
      </c>
      <c r="C317" s="380">
        <v>49</v>
      </c>
      <c r="D317" s="382">
        <v>3457</v>
      </c>
      <c r="E317" s="382">
        <v>4798247</v>
      </c>
      <c r="F317" s="382">
        <v>4699624</v>
      </c>
      <c r="G317" s="382">
        <v>264</v>
      </c>
      <c r="H317" s="382">
        <v>80</v>
      </c>
      <c r="I317" s="382">
        <v>2346</v>
      </c>
    </row>
    <row r="318" spans="1:11" ht="13.5" thickBot="1" x14ac:dyDescent="0.35">
      <c r="A318" s="379" t="s">
        <v>12</v>
      </c>
      <c r="B318" s="377">
        <v>353</v>
      </c>
      <c r="C318" s="377">
        <v>236</v>
      </c>
      <c r="D318" s="378">
        <v>5990</v>
      </c>
      <c r="E318" s="378">
        <v>18903884</v>
      </c>
      <c r="F318" s="378">
        <v>30310084</v>
      </c>
      <c r="G318" s="378">
        <v>895</v>
      </c>
      <c r="H318" s="378">
        <v>1702</v>
      </c>
      <c r="I318" s="378">
        <v>4556</v>
      </c>
    </row>
    <row r="319" spans="1:11" x14ac:dyDescent="0.3">
      <c r="A319" s="133" t="s">
        <v>2044</v>
      </c>
      <c r="E319" s="389"/>
      <c r="F319" s="389"/>
    </row>
    <row r="320" spans="1:11" x14ac:dyDescent="0.3">
      <c r="A320" s="133" t="s">
        <v>1340</v>
      </c>
      <c r="E320" s="389"/>
      <c r="F320" s="389"/>
    </row>
    <row r="322" spans="1:9" ht="13.5" thickBot="1" x14ac:dyDescent="0.35">
      <c r="A322" s="398" t="s">
        <v>2232</v>
      </c>
    </row>
    <row r="323" spans="1:9" ht="52.5" thickBot="1" x14ac:dyDescent="0.35">
      <c r="A323" s="397" t="s">
        <v>1195</v>
      </c>
      <c r="B323" s="396" t="s">
        <v>1179</v>
      </c>
      <c r="C323" s="395" t="s">
        <v>1178</v>
      </c>
      <c r="D323" s="396" t="s">
        <v>2043</v>
      </c>
      <c r="E323" s="396" t="s">
        <v>1196</v>
      </c>
      <c r="F323" s="396" t="s">
        <v>1197</v>
      </c>
      <c r="G323" s="395" t="s">
        <v>441</v>
      </c>
      <c r="H323" s="394" t="s">
        <v>285</v>
      </c>
      <c r="I323" s="393" t="s">
        <v>208</v>
      </c>
    </row>
    <row r="324" spans="1:9" ht="13.5" thickBot="1" x14ac:dyDescent="0.35">
      <c r="A324" s="392" t="s">
        <v>1026</v>
      </c>
      <c r="B324" s="382">
        <v>187</v>
      </c>
      <c r="C324" s="382">
        <v>141</v>
      </c>
      <c r="D324" s="382"/>
      <c r="E324" s="382">
        <v>110309</v>
      </c>
      <c r="F324" s="382">
        <v>1491481</v>
      </c>
      <c r="G324" s="382">
        <v>1513664</v>
      </c>
      <c r="H324" s="382">
        <v>1934653</v>
      </c>
      <c r="I324" s="380">
        <v>160</v>
      </c>
    </row>
    <row r="325" spans="1:9" ht="13.5" thickBot="1" x14ac:dyDescent="0.35">
      <c r="A325" s="392" t="s">
        <v>392</v>
      </c>
      <c r="B325" s="382">
        <v>2</v>
      </c>
      <c r="C325" s="382">
        <v>1</v>
      </c>
      <c r="D325" s="382">
        <v>2</v>
      </c>
      <c r="E325" s="382">
        <v>7</v>
      </c>
      <c r="F325" s="382">
        <v>28</v>
      </c>
      <c r="G325" s="382">
        <v>32</v>
      </c>
      <c r="H325" s="382">
        <v>240</v>
      </c>
      <c r="I325" s="380">
        <v>0</v>
      </c>
    </row>
    <row r="326" spans="1:9" ht="13.5" thickBot="1" x14ac:dyDescent="0.35">
      <c r="A326" s="392" t="s">
        <v>393</v>
      </c>
      <c r="B326" s="382">
        <v>40</v>
      </c>
      <c r="C326" s="382">
        <v>35</v>
      </c>
      <c r="D326" s="382">
        <v>776</v>
      </c>
      <c r="E326" s="382">
        <v>10054</v>
      </c>
      <c r="F326" s="382">
        <v>34865</v>
      </c>
      <c r="G326" s="382">
        <v>710377</v>
      </c>
      <c r="H326" s="382">
        <v>686517</v>
      </c>
      <c r="I326" s="380">
        <v>29</v>
      </c>
    </row>
    <row r="327" spans="1:9" ht="13.5" thickBot="1" x14ac:dyDescent="0.35">
      <c r="A327" s="392" t="s">
        <v>394</v>
      </c>
      <c r="B327" s="382">
        <v>17</v>
      </c>
      <c r="C327" s="382">
        <v>17</v>
      </c>
      <c r="D327" s="382">
        <v>167</v>
      </c>
      <c r="E327" s="382"/>
      <c r="F327" s="382">
        <v>2760</v>
      </c>
      <c r="G327" s="382">
        <v>48687</v>
      </c>
      <c r="H327" s="382">
        <v>48687</v>
      </c>
      <c r="I327" s="380">
        <v>2</v>
      </c>
    </row>
    <row r="328" spans="1:9" ht="13.5" thickBot="1" x14ac:dyDescent="0.35">
      <c r="A328" s="392" t="s">
        <v>395</v>
      </c>
      <c r="B328" s="382">
        <v>14</v>
      </c>
      <c r="C328" s="382">
        <v>12</v>
      </c>
      <c r="D328" s="382">
        <v>474</v>
      </c>
      <c r="E328" s="382"/>
      <c r="F328" s="382">
        <v>4313</v>
      </c>
      <c r="G328" s="382">
        <v>32921</v>
      </c>
      <c r="H328" s="382">
        <v>34674</v>
      </c>
      <c r="I328" s="380">
        <v>8</v>
      </c>
    </row>
    <row r="329" spans="1:9" ht="13.5" thickBot="1" x14ac:dyDescent="0.35">
      <c r="A329" s="392" t="s">
        <v>396</v>
      </c>
      <c r="B329" s="382">
        <v>157</v>
      </c>
      <c r="C329" s="382">
        <v>152</v>
      </c>
      <c r="D329" s="382"/>
      <c r="E329" s="382">
        <v>14054</v>
      </c>
      <c r="F329" s="382"/>
      <c r="G329" s="382">
        <v>751403</v>
      </c>
      <c r="H329" s="382">
        <v>753189</v>
      </c>
      <c r="I329" s="380">
        <v>67</v>
      </c>
    </row>
    <row r="330" spans="1:9" ht="13.5" thickBot="1" x14ac:dyDescent="0.35">
      <c r="A330" s="392" t="s">
        <v>397</v>
      </c>
      <c r="B330" s="382">
        <v>62</v>
      </c>
      <c r="C330" s="382">
        <v>53</v>
      </c>
      <c r="D330" s="382">
        <v>667</v>
      </c>
      <c r="E330" s="382"/>
      <c r="F330" s="382">
        <v>2295126</v>
      </c>
      <c r="G330" s="382">
        <v>180401</v>
      </c>
      <c r="H330" s="382">
        <v>1469854</v>
      </c>
      <c r="I330" s="380">
        <v>35</v>
      </c>
    </row>
    <row r="331" spans="1:9" ht="14.5" customHeight="1" thickBot="1" x14ac:dyDescent="0.35">
      <c r="A331" s="392" t="s">
        <v>1198</v>
      </c>
      <c r="B331" s="382">
        <v>50</v>
      </c>
      <c r="C331" s="382">
        <v>43</v>
      </c>
      <c r="D331" s="382"/>
      <c r="E331" s="382">
        <v>146083</v>
      </c>
      <c r="F331" s="382">
        <v>257664</v>
      </c>
      <c r="G331" s="382">
        <v>1521730</v>
      </c>
      <c r="H331" s="382">
        <v>1506999</v>
      </c>
      <c r="I331" s="380">
        <v>88</v>
      </c>
    </row>
    <row r="332" spans="1:9" ht="13.5" thickBot="1" x14ac:dyDescent="0.35">
      <c r="A332" s="392" t="s">
        <v>1199</v>
      </c>
      <c r="B332" s="382">
        <v>7</v>
      </c>
      <c r="C332" s="382">
        <v>5</v>
      </c>
      <c r="D332" s="382">
        <v>24</v>
      </c>
      <c r="E332" s="382"/>
      <c r="F332" s="382">
        <v>2283</v>
      </c>
      <c r="G332" s="382">
        <v>0</v>
      </c>
      <c r="H332" s="382">
        <v>200</v>
      </c>
      <c r="I332" s="382">
        <v>1</v>
      </c>
    </row>
    <row r="333" spans="1:9" ht="13.5" thickBot="1" x14ac:dyDescent="0.35">
      <c r="A333" s="392" t="s">
        <v>398</v>
      </c>
      <c r="B333" s="382">
        <v>239</v>
      </c>
      <c r="C333" s="382">
        <v>224</v>
      </c>
      <c r="D333" s="382"/>
      <c r="E333" s="382">
        <v>315836</v>
      </c>
      <c r="F333" s="382">
        <v>1267752</v>
      </c>
      <c r="G333" s="382">
        <v>1816579</v>
      </c>
      <c r="H333" s="382">
        <v>3503682</v>
      </c>
      <c r="I333" s="380">
        <v>178</v>
      </c>
    </row>
    <row r="334" spans="1:9" ht="13.5" thickBot="1" x14ac:dyDescent="0.35">
      <c r="A334" s="392" t="s">
        <v>403</v>
      </c>
      <c r="B334" s="382">
        <v>47</v>
      </c>
      <c r="C334" s="382">
        <v>32</v>
      </c>
      <c r="D334" s="382">
        <v>3644</v>
      </c>
      <c r="E334" s="382"/>
      <c r="F334" s="382">
        <v>21225</v>
      </c>
      <c r="G334" s="382">
        <v>1431693</v>
      </c>
      <c r="H334" s="382">
        <v>1391195</v>
      </c>
      <c r="I334" s="380">
        <v>180</v>
      </c>
    </row>
    <row r="335" spans="1:9" ht="13.5" thickBot="1" x14ac:dyDescent="0.35">
      <c r="A335" s="392" t="s">
        <v>400</v>
      </c>
      <c r="B335" s="382">
        <v>194</v>
      </c>
      <c r="C335" s="382">
        <v>175</v>
      </c>
      <c r="D335" s="382"/>
      <c r="E335" s="382">
        <v>2150742</v>
      </c>
      <c r="F335" s="382"/>
      <c r="G335" s="382">
        <v>12642044</v>
      </c>
      <c r="H335" s="382">
        <v>13327909</v>
      </c>
      <c r="I335" s="380">
        <v>523</v>
      </c>
    </row>
    <row r="336" spans="1:9" ht="13.5" thickBot="1" x14ac:dyDescent="0.35">
      <c r="A336" s="392" t="s">
        <v>1200</v>
      </c>
      <c r="B336" s="382">
        <v>36</v>
      </c>
      <c r="C336" s="382">
        <v>33</v>
      </c>
      <c r="D336" s="382"/>
      <c r="E336" s="382">
        <v>9996</v>
      </c>
      <c r="F336" s="382"/>
      <c r="G336" s="382">
        <v>41691</v>
      </c>
      <c r="H336" s="382">
        <v>95849</v>
      </c>
      <c r="I336" s="380">
        <v>15</v>
      </c>
    </row>
    <row r="337" spans="1:18" ht="13.5" thickBot="1" x14ac:dyDescent="0.35">
      <c r="A337" s="392" t="s">
        <v>401</v>
      </c>
      <c r="B337" s="382">
        <v>30</v>
      </c>
      <c r="C337" s="382">
        <v>31</v>
      </c>
      <c r="D337" s="382"/>
      <c r="E337" s="382">
        <v>21204</v>
      </c>
      <c r="F337" s="382"/>
      <c r="G337" s="382">
        <v>57781</v>
      </c>
      <c r="H337" s="382">
        <v>99041</v>
      </c>
      <c r="I337" s="380">
        <v>57</v>
      </c>
    </row>
    <row r="338" spans="1:18" ht="13.5" thickBot="1" x14ac:dyDescent="0.35">
      <c r="A338" s="379" t="s">
        <v>12</v>
      </c>
      <c r="B338" s="378">
        <v>1082</v>
      </c>
      <c r="C338" s="378">
        <v>0.81</v>
      </c>
      <c r="D338" s="378">
        <v>5754</v>
      </c>
      <c r="E338" s="378">
        <v>2778285</v>
      </c>
      <c r="F338" s="378">
        <v>5377497</v>
      </c>
      <c r="G338" s="378">
        <v>20749003</v>
      </c>
      <c r="H338" s="378">
        <v>24852689</v>
      </c>
      <c r="I338" s="378">
        <v>1343</v>
      </c>
    </row>
    <row r="339" spans="1:18" x14ac:dyDescent="0.3">
      <c r="A339" s="133" t="s">
        <v>2041</v>
      </c>
    </row>
    <row r="340" spans="1:18" x14ac:dyDescent="0.3">
      <c r="A340" s="133" t="s">
        <v>2082</v>
      </c>
      <c r="G340" s="389"/>
      <c r="H340" s="390"/>
    </row>
    <row r="341" spans="1:18" x14ac:dyDescent="0.3">
      <c r="G341" s="389"/>
      <c r="H341" s="389"/>
    </row>
    <row r="343" spans="1:18" ht="13.5" thickBot="1" x14ac:dyDescent="0.35">
      <c r="A343" s="388" t="s">
        <v>2233</v>
      </c>
    </row>
    <row r="344" spans="1:18" ht="13.5" thickBot="1" x14ac:dyDescent="0.35">
      <c r="A344" s="917" t="s">
        <v>1201</v>
      </c>
      <c r="B344" s="387"/>
      <c r="C344" s="387"/>
      <c r="D344" s="936" t="s">
        <v>2045</v>
      </c>
      <c r="E344" s="936"/>
      <c r="F344" s="936"/>
      <c r="G344" s="936"/>
      <c r="H344" s="936"/>
      <c r="I344" s="936"/>
      <c r="J344" s="936"/>
      <c r="K344" s="936"/>
      <c r="L344" s="936"/>
      <c r="M344" s="936"/>
      <c r="N344" s="936"/>
      <c r="O344" s="936"/>
      <c r="P344" s="929" t="s">
        <v>1202</v>
      </c>
      <c r="Q344" s="929" t="s">
        <v>285</v>
      </c>
      <c r="R344" s="911" t="s">
        <v>208</v>
      </c>
    </row>
    <row r="345" spans="1:18" ht="13.5" thickBot="1" x14ac:dyDescent="0.35">
      <c r="A345" s="918"/>
      <c r="B345" s="934" t="s">
        <v>1178</v>
      </c>
      <c r="C345" s="934" t="s">
        <v>1179</v>
      </c>
      <c r="D345" s="934" t="s">
        <v>1203</v>
      </c>
      <c r="E345" s="934" t="s">
        <v>1204</v>
      </c>
      <c r="F345" s="934" t="s">
        <v>823</v>
      </c>
      <c r="G345" s="934" t="s">
        <v>355</v>
      </c>
      <c r="H345" s="934"/>
      <c r="I345" s="934"/>
      <c r="J345" s="934"/>
      <c r="K345" s="934"/>
      <c r="L345" s="934" t="s">
        <v>381</v>
      </c>
      <c r="M345" s="934"/>
      <c r="N345" s="934"/>
      <c r="O345" s="934"/>
      <c r="P345" s="930"/>
      <c r="Q345" s="930"/>
      <c r="R345" s="932"/>
    </row>
    <row r="346" spans="1:18" ht="13.5" thickBot="1" x14ac:dyDescent="0.35">
      <c r="A346" s="918"/>
      <c r="B346" s="934"/>
      <c r="C346" s="934"/>
      <c r="D346" s="934"/>
      <c r="E346" s="934"/>
      <c r="F346" s="934"/>
      <c r="G346" s="934" t="s">
        <v>1180</v>
      </c>
      <c r="H346" s="934"/>
      <c r="I346" s="934" t="s">
        <v>1181</v>
      </c>
      <c r="J346" s="934"/>
      <c r="K346" s="934"/>
      <c r="L346" s="934" t="s">
        <v>922</v>
      </c>
      <c r="M346" s="934" t="s">
        <v>1205</v>
      </c>
      <c r="N346" s="934" t="s">
        <v>1206</v>
      </c>
      <c r="O346" s="934" t="s">
        <v>1184</v>
      </c>
      <c r="P346" s="930"/>
      <c r="Q346" s="930"/>
      <c r="R346" s="932"/>
    </row>
    <row r="347" spans="1:18" ht="26.5" thickBot="1" x14ac:dyDescent="0.35">
      <c r="A347" s="919"/>
      <c r="B347" s="935"/>
      <c r="C347" s="935"/>
      <c r="D347" s="935"/>
      <c r="E347" s="935"/>
      <c r="F347" s="935"/>
      <c r="G347" s="386" t="s">
        <v>130</v>
      </c>
      <c r="H347" s="386" t="s">
        <v>131</v>
      </c>
      <c r="I347" s="386" t="s">
        <v>1185</v>
      </c>
      <c r="J347" s="386" t="s">
        <v>1186</v>
      </c>
      <c r="K347" s="386" t="s">
        <v>1187</v>
      </c>
      <c r="L347" s="935"/>
      <c r="M347" s="935"/>
      <c r="N347" s="935"/>
      <c r="O347" s="935"/>
      <c r="P347" s="931"/>
      <c r="Q347" s="931"/>
      <c r="R347" s="933"/>
    </row>
    <row r="348" spans="1:18" ht="13.5" thickBot="1" x14ac:dyDescent="0.35">
      <c r="A348" s="383" t="s">
        <v>407</v>
      </c>
      <c r="B348" s="382">
        <v>172</v>
      </c>
      <c r="C348" s="382">
        <v>211</v>
      </c>
      <c r="D348" s="381">
        <v>91406</v>
      </c>
      <c r="E348" s="381">
        <v>93552</v>
      </c>
      <c r="F348" s="382"/>
      <c r="G348" s="381">
        <v>26525</v>
      </c>
      <c r="H348" s="381">
        <v>64881</v>
      </c>
      <c r="I348" s="381">
        <v>5154</v>
      </c>
      <c r="J348" s="381">
        <v>39310</v>
      </c>
      <c r="K348" s="381">
        <v>46942</v>
      </c>
      <c r="L348" s="381">
        <v>7924</v>
      </c>
      <c r="M348" s="381"/>
      <c r="N348" s="381"/>
      <c r="O348" s="381"/>
      <c r="P348" s="382">
        <v>2748268</v>
      </c>
      <c r="Q348" s="380">
        <v>4231209</v>
      </c>
      <c r="R348" s="380">
        <v>110</v>
      </c>
    </row>
    <row r="349" spans="1:18" ht="13.5" thickBot="1" x14ac:dyDescent="0.35">
      <c r="A349" s="384" t="s">
        <v>408</v>
      </c>
      <c r="B349" s="382">
        <v>247</v>
      </c>
      <c r="C349" s="382">
        <v>211</v>
      </c>
      <c r="D349" s="382">
        <v>126033</v>
      </c>
      <c r="E349" s="382">
        <v>249557</v>
      </c>
      <c r="F349" s="382">
        <v>24439</v>
      </c>
      <c r="G349" s="381">
        <v>48300</v>
      </c>
      <c r="H349" s="381">
        <v>77733</v>
      </c>
      <c r="I349" s="381">
        <v>11541</v>
      </c>
      <c r="J349" s="381">
        <v>97448</v>
      </c>
      <c r="K349" s="381">
        <v>17044</v>
      </c>
      <c r="L349" s="381">
        <v>5857</v>
      </c>
      <c r="M349" s="381">
        <v>1649</v>
      </c>
      <c r="N349" s="381">
        <v>2284</v>
      </c>
      <c r="O349" s="381">
        <v>16093</v>
      </c>
      <c r="P349" s="381">
        <v>4877250</v>
      </c>
      <c r="Q349" s="381">
        <v>4990369</v>
      </c>
      <c r="R349" s="380">
        <v>288</v>
      </c>
    </row>
    <row r="350" spans="1:18" ht="13.5" thickBot="1" x14ac:dyDescent="0.35">
      <c r="A350" s="383" t="s">
        <v>409</v>
      </c>
      <c r="B350" s="382">
        <v>27</v>
      </c>
      <c r="C350" s="382">
        <v>25</v>
      </c>
      <c r="D350" s="382">
        <v>13625</v>
      </c>
      <c r="E350" s="382">
        <v>49896</v>
      </c>
      <c r="F350" s="382">
        <v>1808</v>
      </c>
      <c r="G350" s="381">
        <v>6515</v>
      </c>
      <c r="H350" s="381">
        <v>7110</v>
      </c>
      <c r="I350" s="381">
        <v>4975</v>
      </c>
      <c r="J350" s="381">
        <v>3833</v>
      </c>
      <c r="K350" s="381">
        <v>4817</v>
      </c>
      <c r="L350" s="381">
        <v>0</v>
      </c>
      <c r="M350" s="381">
        <v>0</v>
      </c>
      <c r="N350" s="381">
        <v>0</v>
      </c>
      <c r="O350" s="381">
        <v>9425</v>
      </c>
      <c r="P350" s="381">
        <v>1018517</v>
      </c>
      <c r="Q350" s="381">
        <v>1002956</v>
      </c>
      <c r="R350" s="380">
        <v>47</v>
      </c>
    </row>
    <row r="351" spans="1:18" ht="13.5" thickBot="1" x14ac:dyDescent="0.35">
      <c r="A351" s="379" t="s">
        <v>12</v>
      </c>
      <c r="B351" s="378">
        <v>0.86</v>
      </c>
      <c r="C351" s="378">
        <v>447</v>
      </c>
      <c r="D351" s="378">
        <v>231064</v>
      </c>
      <c r="E351" s="378">
        <v>393005</v>
      </c>
      <c r="F351" s="378">
        <v>26247</v>
      </c>
      <c r="G351" s="378">
        <v>81340</v>
      </c>
      <c r="H351" s="378">
        <v>149724</v>
      </c>
      <c r="I351" s="378">
        <v>21670</v>
      </c>
      <c r="J351" s="378">
        <v>140591</v>
      </c>
      <c r="K351" s="378">
        <v>68803</v>
      </c>
      <c r="L351" s="378">
        <v>13781</v>
      </c>
      <c r="M351" s="378">
        <v>1649</v>
      </c>
      <c r="N351" s="378">
        <v>2284</v>
      </c>
      <c r="O351" s="378">
        <v>25518</v>
      </c>
      <c r="P351" s="378">
        <v>8644035</v>
      </c>
      <c r="Q351" s="378">
        <v>10224534</v>
      </c>
      <c r="R351" s="377">
        <v>445</v>
      </c>
    </row>
    <row r="352" spans="1:18" x14ac:dyDescent="0.3">
      <c r="A352" s="133" t="s">
        <v>2044</v>
      </c>
    </row>
    <row r="353" spans="1:1" x14ac:dyDescent="0.3">
      <c r="A353" s="133" t="s">
        <v>2084</v>
      </c>
    </row>
  </sheetData>
  <mergeCells count="93">
    <mergeCell ref="K72:K73"/>
    <mergeCell ref="L72:L73"/>
    <mergeCell ref="A58:A59"/>
    <mergeCell ref="B58:C58"/>
    <mergeCell ref="D58:E58"/>
    <mergeCell ref="A3:A4"/>
    <mergeCell ref="B3:D4"/>
    <mergeCell ref="E3:M3"/>
    <mergeCell ref="E4:G4"/>
    <mergeCell ref="H4:J4"/>
    <mergeCell ref="K4:M4"/>
    <mergeCell ref="A167:A168"/>
    <mergeCell ref="C167:I167"/>
    <mergeCell ref="A192:A193"/>
    <mergeCell ref="C192:I192"/>
    <mergeCell ref="J72:J73"/>
    <mergeCell ref="A96:A97"/>
    <mergeCell ref="C96:G96"/>
    <mergeCell ref="H72:H73"/>
    <mergeCell ref="I72:I73"/>
    <mergeCell ref="A123:F123"/>
    <mergeCell ref="A124:F124"/>
    <mergeCell ref="A151:F151"/>
    <mergeCell ref="H151:H153"/>
    <mergeCell ref="A152:F152"/>
    <mergeCell ref="A230:M230"/>
    <mergeCell ref="E231:I231"/>
    <mergeCell ref="K231:M231"/>
    <mergeCell ref="A232:D232"/>
    <mergeCell ref="C242:D242"/>
    <mergeCell ref="B242:B243"/>
    <mergeCell ref="A242:A243"/>
    <mergeCell ref="A214:A216"/>
    <mergeCell ref="B214:B216"/>
    <mergeCell ref="C214:T214"/>
    <mergeCell ref="H215:H216"/>
    <mergeCell ref="I215:I216"/>
    <mergeCell ref="J215:J216"/>
    <mergeCell ref="M215:M216"/>
    <mergeCell ref="N215:N216"/>
    <mergeCell ref="O215:O216"/>
    <mergeCell ref="P215:P216"/>
    <mergeCell ref="Q215:Q216"/>
    <mergeCell ref="R215:R216"/>
    <mergeCell ref="P344:P347"/>
    <mergeCell ref="G298:G300"/>
    <mergeCell ref="H298:H300"/>
    <mergeCell ref="E299:F299"/>
    <mergeCell ref="G287:K287"/>
    <mergeCell ref="L286:L289"/>
    <mergeCell ref="M286:M289"/>
    <mergeCell ref="N286:N289"/>
    <mergeCell ref="O286:O289"/>
    <mergeCell ref="I298:I300"/>
    <mergeCell ref="J298:J300"/>
    <mergeCell ref="K298:K300"/>
    <mergeCell ref="P286:P289"/>
    <mergeCell ref="Q344:Q347"/>
    <mergeCell ref="R344:R347"/>
    <mergeCell ref="B345:B347"/>
    <mergeCell ref="C345:C347"/>
    <mergeCell ref="D345:D347"/>
    <mergeCell ref="E345:E347"/>
    <mergeCell ref="F345:F347"/>
    <mergeCell ref="G345:K345"/>
    <mergeCell ref="L345:O345"/>
    <mergeCell ref="M346:M347"/>
    <mergeCell ref="N346:N347"/>
    <mergeCell ref="O346:O347"/>
    <mergeCell ref="D344:O344"/>
    <mergeCell ref="G346:H346"/>
    <mergeCell ref="I346:K346"/>
    <mergeCell ref="L346:L347"/>
    <mergeCell ref="A344:A347"/>
    <mergeCell ref="A298:A300"/>
    <mergeCell ref="B298:B300"/>
    <mergeCell ref="C298:C300"/>
    <mergeCell ref="D298:F298"/>
    <mergeCell ref="D299:D300"/>
    <mergeCell ref="C265:D265"/>
    <mergeCell ref="A265:A266"/>
    <mergeCell ref="B265:B266"/>
    <mergeCell ref="A286:A289"/>
    <mergeCell ref="B286:K286"/>
    <mergeCell ref="Q286:Q289"/>
    <mergeCell ref="R286:R289"/>
    <mergeCell ref="B287:F287"/>
    <mergeCell ref="B288:C288"/>
    <mergeCell ref="D288:F288"/>
    <mergeCell ref="H288:H289"/>
    <mergeCell ref="I288:I289"/>
    <mergeCell ref="J288:J289"/>
    <mergeCell ref="K288:K28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2:K166"/>
  <sheetViews>
    <sheetView zoomScaleNormal="100" workbookViewId="0"/>
  </sheetViews>
  <sheetFormatPr defaultColWidth="9.1796875" defaultRowHeight="14" x14ac:dyDescent="0.3"/>
  <cols>
    <col min="1" max="1" width="24.81640625" style="3" customWidth="1"/>
    <col min="2" max="2" width="14.81640625" style="3" customWidth="1"/>
    <col min="3" max="3" width="18.453125" style="3" customWidth="1"/>
    <col min="4" max="4" width="20.54296875" style="3" customWidth="1"/>
    <col min="5" max="5" width="18.1796875" style="3" customWidth="1"/>
    <col min="6" max="6" width="14.1796875" style="3" customWidth="1"/>
    <col min="7" max="7" width="17.1796875" style="3" customWidth="1"/>
    <col min="8" max="8" width="14.1796875" style="3" customWidth="1"/>
    <col min="9" max="9" width="17.453125" style="3" customWidth="1"/>
    <col min="10" max="10" width="9.1796875" style="3"/>
    <col min="11" max="11" width="12" style="3" customWidth="1"/>
    <col min="12" max="16384" width="9.1796875" style="3"/>
  </cols>
  <sheetData>
    <row r="2" spans="1:9" ht="15" thickBot="1" x14ac:dyDescent="0.4">
      <c r="A2" s="6" t="s">
        <v>2113</v>
      </c>
      <c r="B2"/>
      <c r="C2"/>
      <c r="D2"/>
      <c r="E2"/>
      <c r="F2"/>
      <c r="G2"/>
      <c r="H2"/>
      <c r="I2"/>
    </row>
    <row r="3" spans="1:9" ht="28.5" customHeight="1" thickBot="1" x14ac:dyDescent="0.35">
      <c r="A3" s="806" t="s">
        <v>410</v>
      </c>
      <c r="B3" s="806" t="s">
        <v>411</v>
      </c>
      <c r="C3" s="806" t="s">
        <v>412</v>
      </c>
      <c r="D3" s="852" t="s">
        <v>413</v>
      </c>
      <c r="E3" s="853"/>
      <c r="F3" s="853"/>
      <c r="G3" s="853"/>
      <c r="H3" s="853"/>
      <c r="I3" s="854"/>
    </row>
    <row r="4" spans="1:9" ht="28.5" thickBot="1" x14ac:dyDescent="0.35">
      <c r="A4" s="807"/>
      <c r="B4" s="807"/>
      <c r="C4" s="807"/>
      <c r="D4" s="798" t="s">
        <v>414</v>
      </c>
      <c r="E4" s="798" t="s">
        <v>415</v>
      </c>
      <c r="F4" s="798" t="s">
        <v>244</v>
      </c>
      <c r="G4" s="798" t="s">
        <v>247</v>
      </c>
      <c r="H4" s="798" t="s">
        <v>245</v>
      </c>
      <c r="I4" s="798" t="s">
        <v>416</v>
      </c>
    </row>
    <row r="5" spans="1:9" ht="14.5" thickBot="1" x14ac:dyDescent="0.35">
      <c r="A5" s="289" t="s">
        <v>417</v>
      </c>
      <c r="B5" s="230">
        <v>28.92</v>
      </c>
      <c r="C5" s="290">
        <v>12359.67</v>
      </c>
      <c r="D5" s="231">
        <v>47.35</v>
      </c>
      <c r="E5" s="231">
        <v>28.01</v>
      </c>
      <c r="F5" s="231">
        <v>9.92</v>
      </c>
      <c r="G5" s="231">
        <v>7.38</v>
      </c>
      <c r="H5" s="231">
        <v>3.33</v>
      </c>
      <c r="I5" s="231">
        <v>4.01</v>
      </c>
    </row>
    <row r="6" spans="1:9" ht="14.5" thickBot="1" x14ac:dyDescent="0.35">
      <c r="A6" s="291" t="s">
        <v>418</v>
      </c>
      <c r="B6" s="38">
        <v>19.36</v>
      </c>
      <c r="C6" s="256">
        <v>5060.21</v>
      </c>
      <c r="D6" s="207">
        <v>50.55</v>
      </c>
      <c r="E6" s="207">
        <v>26.47</v>
      </c>
      <c r="F6" s="207">
        <v>10.49</v>
      </c>
      <c r="G6" s="207">
        <v>9.32</v>
      </c>
      <c r="H6" s="207">
        <v>1.84</v>
      </c>
      <c r="I6" s="207">
        <v>1.31</v>
      </c>
    </row>
    <row r="7" spans="1:9" ht="14.5" thickBot="1" x14ac:dyDescent="0.35">
      <c r="A7" s="291" t="s">
        <v>419</v>
      </c>
      <c r="B7" s="38">
        <v>20.68</v>
      </c>
      <c r="C7" s="256">
        <v>7216.18</v>
      </c>
      <c r="D7" s="207">
        <v>49.47</v>
      </c>
      <c r="E7" s="207">
        <v>32.96</v>
      </c>
      <c r="F7" s="207">
        <v>5.87</v>
      </c>
      <c r="G7" s="207">
        <v>7.22</v>
      </c>
      <c r="H7" s="207">
        <v>1.75</v>
      </c>
      <c r="I7" s="207">
        <v>2.74</v>
      </c>
    </row>
    <row r="8" spans="1:9" ht="14.5" thickBot="1" x14ac:dyDescent="0.35">
      <c r="A8" s="228" t="s">
        <v>420</v>
      </c>
      <c r="B8" s="38">
        <v>29.28</v>
      </c>
      <c r="C8" s="256">
        <v>12769.85</v>
      </c>
      <c r="D8" s="207">
        <v>39.35</v>
      </c>
      <c r="E8" s="207">
        <v>22.23</v>
      </c>
      <c r="F8" s="207">
        <v>18.23</v>
      </c>
      <c r="G8" s="207">
        <v>10.96</v>
      </c>
      <c r="H8" s="207">
        <v>3.19</v>
      </c>
      <c r="I8" s="207">
        <v>6.05</v>
      </c>
    </row>
    <row r="9" spans="1:9" ht="14.5" thickBot="1" x14ac:dyDescent="0.35">
      <c r="A9" s="228" t="s">
        <v>421</v>
      </c>
      <c r="B9" s="38">
        <v>29.91</v>
      </c>
      <c r="C9" s="256">
        <v>13900.49</v>
      </c>
      <c r="D9" s="207">
        <v>41.53</v>
      </c>
      <c r="E9" s="207">
        <v>33.270000000000003</v>
      </c>
      <c r="F9" s="207">
        <v>7.09</v>
      </c>
      <c r="G9" s="207">
        <v>12.1</v>
      </c>
      <c r="H9" s="207">
        <v>3.26</v>
      </c>
      <c r="I9" s="207">
        <v>2.76</v>
      </c>
    </row>
    <row r="10" spans="1:9" ht="14.5" thickBot="1" x14ac:dyDescent="0.35">
      <c r="A10" s="228" t="s">
        <v>422</v>
      </c>
      <c r="B10" s="38">
        <v>17.260000000000002</v>
      </c>
      <c r="C10" s="256">
        <v>4978.05</v>
      </c>
      <c r="D10" s="207">
        <v>42.04</v>
      </c>
      <c r="E10" s="207">
        <v>29.27</v>
      </c>
      <c r="F10" s="207">
        <v>9.9600000000000009</v>
      </c>
      <c r="G10" s="207">
        <v>13.56</v>
      </c>
      <c r="H10" s="207">
        <v>4.17</v>
      </c>
      <c r="I10" s="207">
        <v>1.01</v>
      </c>
    </row>
    <row r="11" spans="1:9" ht="14.5" thickBot="1" x14ac:dyDescent="0.35">
      <c r="A11" s="228" t="s">
        <v>423</v>
      </c>
      <c r="B11" s="38">
        <v>12.59</v>
      </c>
      <c r="C11" s="256">
        <v>8811.1299999999992</v>
      </c>
      <c r="D11" s="207">
        <v>32.72</v>
      </c>
      <c r="E11" s="207">
        <v>42.4</v>
      </c>
      <c r="F11" s="207">
        <v>5.16</v>
      </c>
      <c r="G11" s="207">
        <v>9.1300000000000008</v>
      </c>
      <c r="H11" s="207">
        <v>3.81</v>
      </c>
      <c r="I11" s="207">
        <v>6.78</v>
      </c>
    </row>
    <row r="12" spans="1:9" ht="14.5" thickBot="1" x14ac:dyDescent="0.35">
      <c r="A12" s="228" t="s">
        <v>424</v>
      </c>
      <c r="B12" s="38">
        <v>23.57</v>
      </c>
      <c r="C12" s="256">
        <v>6139.55</v>
      </c>
      <c r="D12" s="207">
        <v>62.28</v>
      </c>
      <c r="E12" s="207">
        <v>23.08</v>
      </c>
      <c r="F12" s="207">
        <v>3.8</v>
      </c>
      <c r="G12" s="207">
        <v>4.8600000000000003</v>
      </c>
      <c r="H12" s="207">
        <v>3.99</v>
      </c>
      <c r="I12" s="207">
        <v>1.98</v>
      </c>
    </row>
    <row r="13" spans="1:9" ht="14.5" thickBot="1" x14ac:dyDescent="0.35">
      <c r="A13" s="228" t="s">
        <v>425</v>
      </c>
      <c r="B13" s="38">
        <v>25.47</v>
      </c>
      <c r="C13" s="256">
        <v>8662.1299999999992</v>
      </c>
      <c r="D13" s="207">
        <v>50.7</v>
      </c>
      <c r="E13" s="207">
        <v>28.62</v>
      </c>
      <c r="F13" s="207">
        <v>6.32</v>
      </c>
      <c r="G13" s="207">
        <v>5.68</v>
      </c>
      <c r="H13" s="207">
        <v>6.24</v>
      </c>
      <c r="I13" s="207">
        <v>2.44</v>
      </c>
    </row>
    <row r="14" spans="1:9" ht="14.5" thickBot="1" x14ac:dyDescent="0.35">
      <c r="A14" s="228" t="s">
        <v>426</v>
      </c>
      <c r="B14" s="38">
        <v>33.799999999999997</v>
      </c>
      <c r="C14" s="256">
        <v>12811.55</v>
      </c>
      <c r="D14" s="207">
        <v>45.05</v>
      </c>
      <c r="E14" s="207">
        <v>30.09</v>
      </c>
      <c r="F14" s="207">
        <v>6.53</v>
      </c>
      <c r="G14" s="207">
        <v>7.07</v>
      </c>
      <c r="H14" s="207">
        <v>5.54</v>
      </c>
      <c r="I14" s="207">
        <v>5.73</v>
      </c>
    </row>
    <row r="15" spans="1:9" ht="14.5" thickBot="1" x14ac:dyDescent="0.35">
      <c r="A15" s="228" t="s">
        <v>427</v>
      </c>
      <c r="B15" s="38">
        <v>20.239999999999998</v>
      </c>
      <c r="C15" s="256">
        <v>5781.64</v>
      </c>
      <c r="D15" s="207">
        <v>42.52</v>
      </c>
      <c r="E15" s="207">
        <v>35.85</v>
      </c>
      <c r="F15" s="207">
        <v>9.16</v>
      </c>
      <c r="G15" s="207">
        <v>8.9600000000000009</v>
      </c>
      <c r="H15" s="207">
        <v>1.74</v>
      </c>
      <c r="I15" s="207">
        <v>1.77</v>
      </c>
    </row>
    <row r="16" spans="1:9" ht="14.5" thickBot="1" x14ac:dyDescent="0.35">
      <c r="A16" s="228" t="s">
        <v>428</v>
      </c>
      <c r="B16" s="38">
        <v>28.76</v>
      </c>
      <c r="C16" s="256">
        <v>10615.6</v>
      </c>
      <c r="D16" s="207">
        <v>59.099999999999994</v>
      </c>
      <c r="E16" s="207">
        <v>22.09</v>
      </c>
      <c r="F16" s="207">
        <v>5.52</v>
      </c>
      <c r="G16" s="207">
        <v>5.56</v>
      </c>
      <c r="H16" s="207">
        <v>4.3</v>
      </c>
      <c r="I16" s="207">
        <v>3.43</v>
      </c>
    </row>
    <row r="17" spans="1:9" ht="14.5" thickBot="1" x14ac:dyDescent="0.35">
      <c r="A17" s="228" t="s">
        <v>211</v>
      </c>
      <c r="B17" s="38">
        <v>19.21</v>
      </c>
      <c r="C17" s="256">
        <v>6845.79</v>
      </c>
      <c r="D17" s="207">
        <v>47.64</v>
      </c>
      <c r="E17" s="207">
        <v>34.880000000000003</v>
      </c>
      <c r="F17" s="207">
        <v>3.17</v>
      </c>
      <c r="G17" s="207">
        <v>4.6500000000000004</v>
      </c>
      <c r="H17" s="207">
        <v>4.04</v>
      </c>
      <c r="I17" s="207">
        <v>5.63</v>
      </c>
    </row>
    <row r="18" spans="1:9" ht="14.5" thickBot="1" x14ac:dyDescent="0.35">
      <c r="A18" s="228" t="s">
        <v>429</v>
      </c>
      <c r="B18" s="38">
        <v>17.93</v>
      </c>
      <c r="C18" s="256">
        <v>4878.3999999999996</v>
      </c>
      <c r="D18" s="207">
        <v>46.78</v>
      </c>
      <c r="E18" s="207">
        <v>29.65</v>
      </c>
      <c r="F18" s="207">
        <v>9.43</v>
      </c>
      <c r="G18" s="207">
        <v>9.27</v>
      </c>
      <c r="H18" s="207">
        <v>3.11</v>
      </c>
      <c r="I18" s="207">
        <v>1.77</v>
      </c>
    </row>
    <row r="19" spans="1:9" ht="14.5" thickBot="1" x14ac:dyDescent="0.35">
      <c r="A19" s="228" t="s">
        <v>430</v>
      </c>
      <c r="B19" s="38">
        <v>16.95</v>
      </c>
      <c r="C19" s="256">
        <v>5630.74</v>
      </c>
      <c r="D19" s="207">
        <v>41.11</v>
      </c>
      <c r="E19" s="207">
        <v>31.63</v>
      </c>
      <c r="F19" s="207">
        <v>7.43</v>
      </c>
      <c r="G19" s="207">
        <v>11.62</v>
      </c>
      <c r="H19" s="207">
        <v>5</v>
      </c>
      <c r="I19" s="207">
        <v>3.2</v>
      </c>
    </row>
    <row r="20" spans="1:9" ht="14.5" thickBot="1" x14ac:dyDescent="0.35">
      <c r="A20" s="228" t="s">
        <v>431</v>
      </c>
      <c r="B20" s="38">
        <v>22.52</v>
      </c>
      <c r="C20" s="256">
        <v>18396.240000000002</v>
      </c>
      <c r="D20" s="207">
        <v>41.42</v>
      </c>
      <c r="E20" s="207">
        <v>26.63</v>
      </c>
      <c r="F20" s="207">
        <v>10.93</v>
      </c>
      <c r="G20" s="207">
        <v>14.71</v>
      </c>
      <c r="H20" s="207">
        <v>2.95</v>
      </c>
      <c r="I20" s="207">
        <v>3.38</v>
      </c>
    </row>
    <row r="21" spans="1:9" ht="14.5" thickBot="1" x14ac:dyDescent="0.35">
      <c r="A21" s="228" t="s">
        <v>432</v>
      </c>
      <c r="B21" s="38">
        <v>16.79</v>
      </c>
      <c r="C21" s="256">
        <v>5055.1499999999996</v>
      </c>
      <c r="D21" s="207">
        <v>50.190000000000005</v>
      </c>
      <c r="E21" s="207">
        <v>30.37</v>
      </c>
      <c r="F21" s="207">
        <v>4.8899999999999997</v>
      </c>
      <c r="G21" s="207">
        <v>10.15</v>
      </c>
      <c r="H21" s="207">
        <v>1.71</v>
      </c>
      <c r="I21" s="207">
        <v>2.69</v>
      </c>
    </row>
    <row r="22" spans="1:9" ht="14.5" thickBot="1" x14ac:dyDescent="0.35">
      <c r="A22" s="228" t="s">
        <v>212</v>
      </c>
      <c r="B22" s="38">
        <v>13.23</v>
      </c>
      <c r="C22" s="256">
        <v>5474.88</v>
      </c>
      <c r="D22" s="207">
        <v>50.02</v>
      </c>
      <c r="E22" s="207">
        <v>34.700000000000003</v>
      </c>
      <c r="F22" s="207">
        <v>4.3600000000000003</v>
      </c>
      <c r="G22" s="207">
        <v>6.45</v>
      </c>
      <c r="H22" s="207">
        <v>0.86</v>
      </c>
      <c r="I22" s="207">
        <v>3.61</v>
      </c>
    </row>
    <row r="23" spans="1:9" ht="14.5" thickBot="1" x14ac:dyDescent="0.35">
      <c r="A23" s="228" t="s">
        <v>433</v>
      </c>
      <c r="B23" s="38">
        <v>27.59</v>
      </c>
      <c r="C23" s="256">
        <v>13381.4</v>
      </c>
      <c r="D23" s="207">
        <v>40.56</v>
      </c>
      <c r="E23" s="207">
        <v>36.049999999999997</v>
      </c>
      <c r="F23" s="207">
        <v>9.15</v>
      </c>
      <c r="G23" s="207">
        <v>4.9800000000000004</v>
      </c>
      <c r="H23" s="207">
        <v>1.85</v>
      </c>
      <c r="I23" s="207">
        <v>7.42</v>
      </c>
    </row>
    <row r="24" spans="1:9" ht="14.5" thickBot="1" x14ac:dyDescent="0.35">
      <c r="A24" s="228" t="s">
        <v>434</v>
      </c>
      <c r="B24" s="38">
        <v>30.58</v>
      </c>
      <c r="C24" s="256">
        <v>13569.73</v>
      </c>
      <c r="D24" s="207">
        <v>50.4</v>
      </c>
      <c r="E24" s="207">
        <v>28.07</v>
      </c>
      <c r="F24" s="207">
        <v>5.29</v>
      </c>
      <c r="G24" s="207">
        <v>8.83</v>
      </c>
      <c r="H24" s="207">
        <v>4.58</v>
      </c>
      <c r="I24" s="207">
        <v>2.83</v>
      </c>
    </row>
    <row r="25" spans="1:9" ht="14.5" thickBot="1" x14ac:dyDescent="0.35">
      <c r="A25" s="228" t="s">
        <v>435</v>
      </c>
      <c r="B25" s="38">
        <v>22.5</v>
      </c>
      <c r="C25" s="256">
        <v>7060.93</v>
      </c>
      <c r="D25" s="207">
        <v>52.64</v>
      </c>
      <c r="E25" s="207">
        <v>27.04</v>
      </c>
      <c r="F25" s="207">
        <v>4.3499999999999996</v>
      </c>
      <c r="G25" s="207">
        <v>13.66</v>
      </c>
      <c r="H25" s="207">
        <v>0.82</v>
      </c>
      <c r="I25" s="207">
        <v>1.49</v>
      </c>
    </row>
    <row r="26" spans="1:9" ht="14.5" thickBot="1" x14ac:dyDescent="0.35">
      <c r="A26" s="228" t="s">
        <v>436</v>
      </c>
      <c r="B26" s="38">
        <v>23.39</v>
      </c>
      <c r="C26" s="256">
        <v>7061.26</v>
      </c>
      <c r="D26" s="207">
        <v>54.7</v>
      </c>
      <c r="E26" s="207">
        <v>28.19</v>
      </c>
      <c r="F26" s="207">
        <v>6.6</v>
      </c>
      <c r="G26" s="207">
        <v>6.1</v>
      </c>
      <c r="H26" s="207">
        <v>2.62</v>
      </c>
      <c r="I26" s="207">
        <v>1.78</v>
      </c>
    </row>
    <row r="27" spans="1:9" ht="14.5" thickBot="1" x14ac:dyDescent="0.35">
      <c r="A27" s="228" t="s">
        <v>437</v>
      </c>
      <c r="B27" s="38">
        <v>16.62</v>
      </c>
      <c r="C27" s="256">
        <v>5124.8500000000004</v>
      </c>
      <c r="D27" s="207">
        <v>52.23</v>
      </c>
      <c r="E27" s="207">
        <v>26.98</v>
      </c>
      <c r="F27" s="207">
        <v>6.13</v>
      </c>
      <c r="G27" s="207">
        <v>11.87</v>
      </c>
      <c r="H27" s="207">
        <v>0.2</v>
      </c>
      <c r="I27" s="207">
        <v>2.59</v>
      </c>
    </row>
    <row r="28" spans="1:9" ht="14.5" thickBot="1" x14ac:dyDescent="0.35">
      <c r="A28" s="228" t="s">
        <v>438</v>
      </c>
      <c r="B28" s="38">
        <v>23.12</v>
      </c>
      <c r="C28" s="256">
        <v>7770.38</v>
      </c>
      <c r="D28" s="207">
        <v>44.29</v>
      </c>
      <c r="E28" s="207">
        <v>36.93</v>
      </c>
      <c r="F28" s="207">
        <v>5.36</v>
      </c>
      <c r="G28" s="207">
        <v>7.5</v>
      </c>
      <c r="H28" s="207">
        <v>2.2599999999999998</v>
      </c>
      <c r="I28" s="207">
        <v>3.65</v>
      </c>
    </row>
    <row r="29" spans="1:9" ht="14.5" thickBot="1" x14ac:dyDescent="0.35">
      <c r="A29" s="1103" t="s">
        <v>454</v>
      </c>
      <c r="B29" s="1101">
        <v>19.899999999999999</v>
      </c>
      <c r="C29" s="1104">
        <v>5638.87</v>
      </c>
      <c r="D29" s="1102">
        <v>43.36</v>
      </c>
      <c r="E29" s="1102">
        <v>30.73</v>
      </c>
      <c r="F29" s="1102">
        <v>7.32</v>
      </c>
      <c r="G29" s="1102">
        <v>13.9</v>
      </c>
      <c r="H29" s="1102">
        <v>3.19</v>
      </c>
      <c r="I29" s="1102">
        <v>1.51</v>
      </c>
    </row>
    <row r="30" spans="1:9" ht="14.5" thickBot="1" x14ac:dyDescent="0.35">
      <c r="A30" s="228" t="s">
        <v>439</v>
      </c>
      <c r="B30" s="38">
        <v>31.75</v>
      </c>
      <c r="C30" s="256">
        <v>12121.98</v>
      </c>
      <c r="D30" s="207">
        <v>46.43</v>
      </c>
      <c r="E30" s="207">
        <v>23.28</v>
      </c>
      <c r="F30" s="207">
        <v>8.81</v>
      </c>
      <c r="G30" s="207">
        <v>10.18</v>
      </c>
      <c r="H30" s="207">
        <v>5.12</v>
      </c>
      <c r="I30" s="207">
        <v>6.18</v>
      </c>
    </row>
    <row r="31" spans="1:9" ht="14.5" thickBot="1" x14ac:dyDescent="0.35">
      <c r="A31" s="228" t="s">
        <v>440</v>
      </c>
      <c r="B31" s="38">
        <v>27.75</v>
      </c>
      <c r="C31" s="256">
        <v>11386.53</v>
      </c>
      <c r="D31" s="207">
        <v>46.160000000000004</v>
      </c>
      <c r="E31" s="207">
        <v>28.62</v>
      </c>
      <c r="F31" s="207">
        <v>9.43</v>
      </c>
      <c r="G31" s="207">
        <v>10.11</v>
      </c>
      <c r="H31" s="207">
        <v>2.5099999999999998</v>
      </c>
      <c r="I31" s="207">
        <v>3.17</v>
      </c>
    </row>
    <row r="32" spans="1:9" ht="14.5" x14ac:dyDescent="0.35">
      <c r="A32" s="5" t="s">
        <v>2104</v>
      </c>
      <c r="B32"/>
      <c r="C32"/>
      <c r="D32"/>
      <c r="E32"/>
      <c r="F32"/>
      <c r="G32"/>
      <c r="H32"/>
      <c r="I32"/>
    </row>
    <row r="34" spans="1:11" ht="15" thickBot="1" x14ac:dyDescent="0.4">
      <c r="A34" s="6" t="s">
        <v>2114</v>
      </c>
      <c r="B34"/>
      <c r="C34"/>
      <c r="D34"/>
      <c r="E34"/>
      <c r="F34"/>
      <c r="G34"/>
      <c r="H34"/>
      <c r="I34"/>
      <c r="J34"/>
      <c r="K34"/>
    </row>
    <row r="35" spans="1:11" ht="15" thickBot="1" x14ac:dyDescent="0.4">
      <c r="A35" s="806" t="s">
        <v>441</v>
      </c>
      <c r="B35" s="806" t="s">
        <v>442</v>
      </c>
      <c r="C35" s="806" t="s">
        <v>443</v>
      </c>
      <c r="D35" s="814" t="s">
        <v>444</v>
      </c>
      <c r="E35" s="832"/>
      <c r="F35" s="832"/>
      <c r="G35" s="815"/>
      <c r="H35"/>
      <c r="I35"/>
      <c r="J35"/>
      <c r="K35"/>
    </row>
    <row r="36" spans="1:11" ht="28.5" thickBot="1" x14ac:dyDescent="0.4">
      <c r="A36" s="807"/>
      <c r="B36" s="807"/>
      <c r="C36" s="807"/>
      <c r="D36" s="798" t="s">
        <v>214</v>
      </c>
      <c r="E36" s="798" t="s">
        <v>215</v>
      </c>
      <c r="F36" s="798" t="s">
        <v>216</v>
      </c>
      <c r="G36" s="798" t="s">
        <v>206</v>
      </c>
      <c r="H36"/>
      <c r="I36"/>
      <c r="J36"/>
      <c r="K36"/>
    </row>
    <row r="37" spans="1:11" ht="15" thickBot="1" x14ac:dyDescent="0.4">
      <c r="A37" s="292" t="s">
        <v>417</v>
      </c>
      <c r="B37" s="293">
        <v>30.1</v>
      </c>
      <c r="C37" s="290">
        <v>12852.49</v>
      </c>
      <c r="D37" s="230">
        <v>37.1</v>
      </c>
      <c r="E37" s="230">
        <v>19.100000000000001</v>
      </c>
      <c r="F37" s="230">
        <v>41.6</v>
      </c>
      <c r="G37" s="230">
        <v>2.2000000000000002</v>
      </c>
      <c r="H37"/>
      <c r="I37"/>
      <c r="J37"/>
      <c r="K37"/>
    </row>
    <row r="38" spans="1:11" ht="15" thickBot="1" x14ac:dyDescent="0.4">
      <c r="A38" s="186" t="s">
        <v>418</v>
      </c>
      <c r="B38" s="294">
        <v>20.7</v>
      </c>
      <c r="C38" s="257">
        <v>5414.58</v>
      </c>
      <c r="D38" s="187">
        <v>31.9</v>
      </c>
      <c r="E38" s="187">
        <v>19.5</v>
      </c>
      <c r="F38" s="187">
        <v>46.9</v>
      </c>
      <c r="G38" s="187">
        <v>1.6</v>
      </c>
      <c r="H38"/>
      <c r="I38"/>
      <c r="J38"/>
      <c r="K38"/>
    </row>
    <row r="39" spans="1:11" ht="15" thickBot="1" x14ac:dyDescent="0.4">
      <c r="A39" s="186" t="s">
        <v>419</v>
      </c>
      <c r="B39" s="294">
        <v>21.2</v>
      </c>
      <c r="C39" s="257">
        <v>7407.3</v>
      </c>
      <c r="D39" s="187">
        <v>49.9</v>
      </c>
      <c r="E39" s="187">
        <v>20.9</v>
      </c>
      <c r="F39" s="187">
        <v>27.9</v>
      </c>
      <c r="G39" s="187">
        <v>1.4</v>
      </c>
      <c r="H39"/>
      <c r="I39"/>
      <c r="J39"/>
      <c r="K39"/>
    </row>
    <row r="40" spans="1:11" ht="15" thickBot="1" x14ac:dyDescent="0.4">
      <c r="A40" s="186" t="s">
        <v>420</v>
      </c>
      <c r="B40" s="187">
        <v>33.700000000000003</v>
      </c>
      <c r="C40" s="257">
        <v>14686.06</v>
      </c>
      <c r="D40" s="187">
        <v>11.7</v>
      </c>
      <c r="E40" s="187">
        <v>8</v>
      </c>
      <c r="F40" s="187">
        <v>75.5</v>
      </c>
      <c r="G40" s="187">
        <v>4.7</v>
      </c>
      <c r="H40"/>
      <c r="I40"/>
      <c r="J40"/>
      <c r="K40"/>
    </row>
    <row r="41" spans="1:11" ht="15" thickBot="1" x14ac:dyDescent="0.4">
      <c r="A41" s="186" t="s">
        <v>421</v>
      </c>
      <c r="B41" s="187">
        <v>31.2</v>
      </c>
      <c r="C41" s="257">
        <v>14508.44</v>
      </c>
      <c r="D41" s="187">
        <v>34</v>
      </c>
      <c r="E41" s="187">
        <v>30.5</v>
      </c>
      <c r="F41" s="187">
        <v>33.700000000000003</v>
      </c>
      <c r="G41" s="187">
        <v>1.8</v>
      </c>
      <c r="H41"/>
      <c r="I41"/>
      <c r="J41"/>
      <c r="K41"/>
    </row>
    <row r="42" spans="1:11" ht="15" thickBot="1" x14ac:dyDescent="0.4">
      <c r="A42" s="186" t="s">
        <v>422</v>
      </c>
      <c r="B42" s="187">
        <v>18</v>
      </c>
      <c r="C42" s="257">
        <v>5186.45</v>
      </c>
      <c r="D42" s="187">
        <v>75.900000000000006</v>
      </c>
      <c r="E42" s="187">
        <v>1.4</v>
      </c>
      <c r="F42" s="187">
        <v>22.7</v>
      </c>
      <c r="G42" s="187">
        <v>0.1</v>
      </c>
      <c r="H42"/>
      <c r="I42"/>
      <c r="J42"/>
      <c r="K42"/>
    </row>
    <row r="43" spans="1:11" ht="15" thickBot="1" x14ac:dyDescent="0.4">
      <c r="A43" s="186" t="s">
        <v>423</v>
      </c>
      <c r="B43" s="187">
        <v>14.4</v>
      </c>
      <c r="C43" s="257">
        <v>10085.530000000001</v>
      </c>
      <c r="D43" s="187">
        <v>24.8</v>
      </c>
      <c r="E43" s="187">
        <v>12.8</v>
      </c>
      <c r="F43" s="187">
        <v>56.1</v>
      </c>
      <c r="G43" s="187">
        <v>6.2</v>
      </c>
      <c r="H43"/>
      <c r="I43"/>
      <c r="J43"/>
      <c r="K43"/>
    </row>
    <row r="44" spans="1:11" ht="15" thickBot="1" x14ac:dyDescent="0.4">
      <c r="A44" s="186" t="s">
        <v>424</v>
      </c>
      <c r="B44" s="187">
        <v>24.7</v>
      </c>
      <c r="C44" s="257">
        <v>6427.98</v>
      </c>
      <c r="D44" s="187">
        <v>24.4</v>
      </c>
      <c r="E44" s="187">
        <v>22.9</v>
      </c>
      <c r="F44" s="187">
        <v>46.7</v>
      </c>
      <c r="G44" s="187">
        <v>6</v>
      </c>
      <c r="H44"/>
      <c r="I44"/>
      <c r="J44"/>
      <c r="K44"/>
    </row>
    <row r="45" spans="1:11" ht="15" thickBot="1" x14ac:dyDescent="0.4">
      <c r="A45" s="186" t="s">
        <v>425</v>
      </c>
      <c r="B45" s="187">
        <v>25.7</v>
      </c>
      <c r="C45" s="257">
        <v>8755.15</v>
      </c>
      <c r="D45" s="187">
        <v>42.9</v>
      </c>
      <c r="E45" s="187">
        <v>11.5</v>
      </c>
      <c r="F45" s="187">
        <v>44</v>
      </c>
      <c r="G45" s="187">
        <v>1.6</v>
      </c>
      <c r="H45"/>
      <c r="I45"/>
      <c r="J45"/>
      <c r="K45"/>
    </row>
    <row r="46" spans="1:11" ht="15" thickBot="1" x14ac:dyDescent="0.4">
      <c r="A46" s="186" t="s">
        <v>426</v>
      </c>
      <c r="B46" s="187">
        <v>34.299999999999997</v>
      </c>
      <c r="C46" s="257">
        <v>13008.64</v>
      </c>
      <c r="D46" s="187">
        <v>38.799999999999997</v>
      </c>
      <c r="E46" s="187">
        <v>15.9</v>
      </c>
      <c r="F46" s="187">
        <v>43.4</v>
      </c>
      <c r="G46" s="187">
        <v>1.9</v>
      </c>
      <c r="H46"/>
      <c r="I46"/>
      <c r="J46"/>
      <c r="K46"/>
    </row>
    <row r="47" spans="1:11" ht="15" thickBot="1" x14ac:dyDescent="0.4">
      <c r="A47" s="186" t="s">
        <v>427</v>
      </c>
      <c r="B47" s="187">
        <v>21.8</v>
      </c>
      <c r="C47" s="257">
        <v>6236.07</v>
      </c>
      <c r="D47" s="187">
        <v>27.8</v>
      </c>
      <c r="E47" s="187">
        <v>32.1</v>
      </c>
      <c r="F47" s="187">
        <v>36.299999999999997</v>
      </c>
      <c r="G47" s="187">
        <v>3.7</v>
      </c>
      <c r="H47"/>
      <c r="I47"/>
      <c r="J47"/>
      <c r="K47"/>
    </row>
    <row r="48" spans="1:11" ht="15" thickBot="1" x14ac:dyDescent="0.4">
      <c r="A48" s="186" t="s">
        <v>428</v>
      </c>
      <c r="B48" s="187">
        <v>29.8</v>
      </c>
      <c r="C48" s="257">
        <v>10981.97</v>
      </c>
      <c r="D48" s="187">
        <v>34.5</v>
      </c>
      <c r="E48" s="187">
        <v>13.9</v>
      </c>
      <c r="F48" s="187">
        <v>49.9</v>
      </c>
      <c r="G48" s="187">
        <v>1.8</v>
      </c>
      <c r="H48"/>
      <c r="I48"/>
      <c r="J48"/>
      <c r="K48"/>
    </row>
    <row r="49" spans="1:11" ht="15" thickBot="1" x14ac:dyDescent="0.4">
      <c r="A49" s="186" t="s">
        <v>211</v>
      </c>
      <c r="B49" s="187">
        <v>21.5</v>
      </c>
      <c r="C49" s="257">
        <v>7645.73</v>
      </c>
      <c r="D49" s="187">
        <v>23</v>
      </c>
      <c r="E49" s="187">
        <v>24.1</v>
      </c>
      <c r="F49" s="187">
        <v>44.4</v>
      </c>
      <c r="G49" s="187">
        <v>8.4</v>
      </c>
      <c r="H49"/>
      <c r="I49"/>
      <c r="J49"/>
      <c r="K49"/>
    </row>
    <row r="50" spans="1:11" ht="15" thickBot="1" x14ac:dyDescent="0.4">
      <c r="A50" s="186" t="s">
        <v>429</v>
      </c>
      <c r="B50" s="187">
        <v>18.100000000000001</v>
      </c>
      <c r="C50" s="257">
        <v>4926.45</v>
      </c>
      <c r="D50" s="187">
        <v>40.200000000000003</v>
      </c>
      <c r="E50" s="187">
        <v>16.3</v>
      </c>
      <c r="F50" s="187">
        <v>43.3</v>
      </c>
      <c r="G50" s="187">
        <v>0.2</v>
      </c>
      <c r="H50"/>
      <c r="I50"/>
      <c r="J50"/>
      <c r="K50"/>
    </row>
    <row r="51" spans="1:11" ht="15" thickBot="1" x14ac:dyDescent="0.4">
      <c r="A51" s="186" t="s">
        <v>430</v>
      </c>
      <c r="B51" s="187">
        <v>17.600000000000001</v>
      </c>
      <c r="C51" s="257">
        <v>5844.85</v>
      </c>
      <c r="D51" s="187">
        <v>16.399999999999999</v>
      </c>
      <c r="E51" s="187">
        <v>35.9</v>
      </c>
      <c r="F51" s="187">
        <v>46.3</v>
      </c>
      <c r="G51" s="187">
        <v>1.4</v>
      </c>
      <c r="H51"/>
      <c r="I51"/>
      <c r="J51"/>
      <c r="K51"/>
    </row>
    <row r="52" spans="1:11" ht="15" thickBot="1" x14ac:dyDescent="0.4">
      <c r="A52" s="186" t="s">
        <v>431</v>
      </c>
      <c r="B52" s="187">
        <v>24.1</v>
      </c>
      <c r="C52" s="257">
        <v>19670.490000000002</v>
      </c>
      <c r="D52" s="187">
        <v>26.9</v>
      </c>
      <c r="E52" s="187">
        <v>24.9</v>
      </c>
      <c r="F52" s="187">
        <v>45</v>
      </c>
      <c r="G52" s="187">
        <v>3.3</v>
      </c>
      <c r="H52"/>
      <c r="I52"/>
      <c r="J52"/>
      <c r="K52"/>
    </row>
    <row r="53" spans="1:11" ht="15" thickBot="1" x14ac:dyDescent="0.4">
      <c r="A53" s="186" t="s">
        <v>432</v>
      </c>
      <c r="B53" s="187">
        <v>16.2</v>
      </c>
      <c r="C53" s="257">
        <v>4881.07</v>
      </c>
      <c r="D53" s="187">
        <v>24.4</v>
      </c>
      <c r="E53" s="187">
        <v>33.799999999999997</v>
      </c>
      <c r="F53" s="187">
        <v>41.5</v>
      </c>
      <c r="G53" s="187">
        <v>0.4</v>
      </c>
      <c r="H53"/>
      <c r="I53"/>
      <c r="J53"/>
      <c r="K53"/>
    </row>
    <row r="54" spans="1:11" ht="15" thickBot="1" x14ac:dyDescent="0.4">
      <c r="A54" s="186" t="s">
        <v>212</v>
      </c>
      <c r="B54" s="187">
        <v>13.2</v>
      </c>
      <c r="C54" s="257">
        <v>5475.61</v>
      </c>
      <c r="D54" s="187">
        <v>19.100000000000001</v>
      </c>
      <c r="E54" s="187">
        <v>6.8</v>
      </c>
      <c r="F54" s="187">
        <v>70.8</v>
      </c>
      <c r="G54" s="187">
        <v>3.2</v>
      </c>
      <c r="H54"/>
      <c r="I54"/>
      <c r="J54"/>
      <c r="K54"/>
    </row>
    <row r="55" spans="1:11" ht="15" thickBot="1" x14ac:dyDescent="0.4">
      <c r="A55" s="186" t="s">
        <v>433</v>
      </c>
      <c r="B55" s="187">
        <v>31.5</v>
      </c>
      <c r="C55" s="257">
        <v>15276.1</v>
      </c>
      <c r="D55" s="187">
        <v>32.299999999999997</v>
      </c>
      <c r="E55" s="187">
        <v>26.9</v>
      </c>
      <c r="F55" s="187">
        <v>27</v>
      </c>
      <c r="G55" s="187">
        <v>13.8</v>
      </c>
      <c r="H55"/>
      <c r="I55"/>
      <c r="J55"/>
      <c r="K55"/>
    </row>
    <row r="56" spans="1:11" ht="15" thickBot="1" x14ac:dyDescent="0.4">
      <c r="A56" s="186" t="s">
        <v>434</v>
      </c>
      <c r="B56" s="187">
        <v>30.7</v>
      </c>
      <c r="C56" s="257">
        <v>13611.16</v>
      </c>
      <c r="D56" s="187">
        <v>33.9</v>
      </c>
      <c r="E56" s="187">
        <v>25.4</v>
      </c>
      <c r="F56" s="187">
        <v>39.200000000000003</v>
      </c>
      <c r="G56" s="187">
        <v>1.5</v>
      </c>
      <c r="H56"/>
      <c r="I56"/>
      <c r="J56"/>
      <c r="K56"/>
    </row>
    <row r="57" spans="1:11" ht="15" thickBot="1" x14ac:dyDescent="0.4">
      <c r="A57" s="186" t="s">
        <v>435</v>
      </c>
      <c r="B57" s="187">
        <v>21.6</v>
      </c>
      <c r="C57" s="257">
        <v>6770.02</v>
      </c>
      <c r="D57" s="187">
        <v>42.2</v>
      </c>
      <c r="E57" s="187">
        <v>20.399999999999999</v>
      </c>
      <c r="F57" s="187">
        <v>29.2</v>
      </c>
      <c r="G57" s="187">
        <v>8.3000000000000007</v>
      </c>
      <c r="H57"/>
      <c r="I57"/>
      <c r="J57"/>
      <c r="K57"/>
    </row>
    <row r="58" spans="1:11" ht="15" thickBot="1" x14ac:dyDescent="0.4">
      <c r="A58" s="186" t="s">
        <v>445</v>
      </c>
      <c r="B58" s="187">
        <v>26.2</v>
      </c>
      <c r="C58" s="257">
        <v>7907.09</v>
      </c>
      <c r="D58" s="187">
        <v>31.9</v>
      </c>
      <c r="E58" s="187">
        <v>17</v>
      </c>
      <c r="F58" s="187">
        <v>44.1</v>
      </c>
      <c r="G58" s="187">
        <v>7</v>
      </c>
      <c r="H58"/>
      <c r="I58"/>
      <c r="J58"/>
      <c r="K58"/>
    </row>
    <row r="59" spans="1:11" ht="15" thickBot="1" x14ac:dyDescent="0.4">
      <c r="A59" s="186" t="s">
        <v>437</v>
      </c>
      <c r="B59" s="187">
        <v>16.3</v>
      </c>
      <c r="C59" s="257">
        <v>5028.76</v>
      </c>
      <c r="D59" s="187">
        <v>10.5</v>
      </c>
      <c r="E59" s="187">
        <v>63.7</v>
      </c>
      <c r="F59" s="187">
        <v>25.4</v>
      </c>
      <c r="G59" s="187">
        <v>0.4</v>
      </c>
      <c r="H59"/>
      <c r="I59"/>
      <c r="J59"/>
      <c r="K59"/>
    </row>
    <row r="60" spans="1:11" ht="15" thickBot="1" x14ac:dyDescent="0.4">
      <c r="A60" s="186" t="s">
        <v>438</v>
      </c>
      <c r="B60" s="187">
        <v>22.9</v>
      </c>
      <c r="C60" s="257">
        <v>7695.13</v>
      </c>
      <c r="D60" s="187">
        <v>29.2</v>
      </c>
      <c r="E60" s="187">
        <v>41.6</v>
      </c>
      <c r="F60" s="187">
        <v>27.7</v>
      </c>
      <c r="G60" s="187">
        <v>1.4</v>
      </c>
      <c r="H60"/>
      <c r="I60"/>
      <c r="J60"/>
      <c r="K60"/>
    </row>
    <row r="61" spans="1:11" ht="15" thickBot="1" x14ac:dyDescent="0.4">
      <c r="A61" s="1105" t="s">
        <v>446</v>
      </c>
      <c r="B61" s="1106">
        <v>20</v>
      </c>
      <c r="C61" s="1104">
        <v>5653.77</v>
      </c>
      <c r="D61" s="1101">
        <v>48.8</v>
      </c>
      <c r="E61" s="1101">
        <v>21.8</v>
      </c>
      <c r="F61" s="1101">
        <v>27.8</v>
      </c>
      <c r="G61" s="1101">
        <v>1.7</v>
      </c>
      <c r="H61"/>
      <c r="I61"/>
      <c r="J61"/>
      <c r="K61"/>
    </row>
    <row r="62" spans="1:11" ht="15" thickBot="1" x14ac:dyDescent="0.4">
      <c r="A62" s="186" t="s">
        <v>439</v>
      </c>
      <c r="B62" s="187">
        <v>32.700000000000003</v>
      </c>
      <c r="C62" s="257">
        <v>12489.62</v>
      </c>
      <c r="D62" s="187">
        <v>30.1</v>
      </c>
      <c r="E62" s="187">
        <v>14.6</v>
      </c>
      <c r="F62" s="187">
        <v>49.7</v>
      </c>
      <c r="G62" s="187">
        <v>5.6</v>
      </c>
      <c r="H62"/>
      <c r="I62"/>
      <c r="J62"/>
      <c r="K62"/>
    </row>
    <row r="63" spans="1:11" ht="15" thickBot="1" x14ac:dyDescent="0.4">
      <c r="A63" s="186" t="s">
        <v>440</v>
      </c>
      <c r="B63" s="187">
        <v>30.5</v>
      </c>
      <c r="C63" s="257">
        <v>12494.64</v>
      </c>
      <c r="D63" s="187">
        <v>38</v>
      </c>
      <c r="E63" s="187">
        <v>8.8000000000000007</v>
      </c>
      <c r="F63" s="187">
        <v>51.3</v>
      </c>
      <c r="G63" s="187">
        <v>2</v>
      </c>
      <c r="H63"/>
      <c r="I63"/>
      <c r="J63"/>
      <c r="K63"/>
    </row>
    <row r="64" spans="1:11" ht="14.5" x14ac:dyDescent="0.35">
      <c r="A64" s="5" t="s">
        <v>2104</v>
      </c>
      <c r="B64"/>
      <c r="C64"/>
      <c r="D64"/>
      <c r="E64"/>
      <c r="F64"/>
      <c r="G64"/>
      <c r="H64"/>
      <c r="I64"/>
      <c r="J64"/>
      <c r="K64"/>
    </row>
    <row r="65" spans="1:11" ht="14.5" x14ac:dyDescent="0.35">
      <c r="C65"/>
      <c r="D65"/>
      <c r="E65"/>
      <c r="F65"/>
      <c r="G65"/>
      <c r="H65"/>
      <c r="I65"/>
      <c r="J65"/>
      <c r="K65"/>
    </row>
    <row r="66" spans="1:11" ht="14.5" x14ac:dyDescent="0.35">
      <c r="A66"/>
      <c r="B66"/>
      <c r="C66"/>
      <c r="D66"/>
      <c r="E66"/>
      <c r="F66"/>
      <c r="G66"/>
      <c r="H66"/>
      <c r="I66"/>
      <c r="J66"/>
      <c r="K66"/>
    </row>
    <row r="67" spans="1:11" ht="15" thickBot="1" x14ac:dyDescent="0.4">
      <c r="A67" s="6" t="s">
        <v>2115</v>
      </c>
      <c r="B67"/>
      <c r="C67"/>
      <c r="D67"/>
      <c r="E67"/>
      <c r="F67"/>
      <c r="G67"/>
      <c r="H67"/>
      <c r="I67"/>
      <c r="J67"/>
      <c r="K67"/>
    </row>
    <row r="68" spans="1:11" ht="28.5" customHeight="1" thickBot="1" x14ac:dyDescent="0.35">
      <c r="A68" s="806" t="s">
        <v>410</v>
      </c>
      <c r="B68" s="852" t="s">
        <v>447</v>
      </c>
      <c r="C68" s="853"/>
      <c r="D68" s="854"/>
      <c r="E68" s="852" t="s">
        <v>448</v>
      </c>
      <c r="F68" s="853"/>
      <c r="G68" s="853"/>
      <c r="H68" s="853"/>
      <c r="I68" s="853"/>
      <c r="J68" s="853"/>
      <c r="K68" s="854"/>
    </row>
    <row r="69" spans="1:11" ht="56.5" thickBot="1" x14ac:dyDescent="0.35">
      <c r="A69" s="807"/>
      <c r="B69" s="798" t="s">
        <v>449</v>
      </c>
      <c r="C69" s="798" t="s">
        <v>246</v>
      </c>
      <c r="D69" s="798" t="s">
        <v>450</v>
      </c>
      <c r="E69" s="798" t="s">
        <v>249</v>
      </c>
      <c r="F69" s="798" t="s">
        <v>451</v>
      </c>
      <c r="G69" s="798" t="s">
        <v>250</v>
      </c>
      <c r="H69" s="798" t="s">
        <v>251</v>
      </c>
      <c r="I69" s="798" t="s">
        <v>452</v>
      </c>
      <c r="J69" s="798" t="s">
        <v>2105</v>
      </c>
      <c r="K69" s="798" t="s">
        <v>453</v>
      </c>
    </row>
    <row r="70" spans="1:11" ht="14.5" thickBot="1" x14ac:dyDescent="0.35">
      <c r="A70" s="295" t="s">
        <v>417</v>
      </c>
      <c r="B70" s="296">
        <v>4681.6000000000004</v>
      </c>
      <c r="C70" s="296">
        <v>5473.8</v>
      </c>
      <c r="D70" s="297">
        <v>12.81</v>
      </c>
      <c r="E70" s="297">
        <v>72.400000000000006</v>
      </c>
      <c r="F70" s="297">
        <v>0</v>
      </c>
      <c r="G70" s="297" t="s">
        <v>213</v>
      </c>
      <c r="H70" s="297">
        <v>16.399999999999999</v>
      </c>
      <c r="I70" s="297">
        <v>0</v>
      </c>
      <c r="J70" s="297">
        <v>10.8</v>
      </c>
      <c r="K70" s="297">
        <v>0.4</v>
      </c>
    </row>
    <row r="71" spans="1:11" ht="14.5" thickBot="1" x14ac:dyDescent="0.35">
      <c r="A71" s="209" t="s">
        <v>418</v>
      </c>
      <c r="B71" s="258">
        <v>839.3</v>
      </c>
      <c r="C71" s="258">
        <v>2477.5</v>
      </c>
      <c r="D71" s="207">
        <v>9.48</v>
      </c>
      <c r="E71" s="207">
        <v>79.7</v>
      </c>
      <c r="F71" s="207">
        <v>7.3</v>
      </c>
      <c r="G71" s="207">
        <v>0</v>
      </c>
      <c r="H71" s="207">
        <v>9.3000000000000007</v>
      </c>
      <c r="I71" s="207">
        <v>0</v>
      </c>
      <c r="J71" s="207">
        <v>3.7</v>
      </c>
      <c r="K71" s="207">
        <v>0</v>
      </c>
    </row>
    <row r="72" spans="1:11" ht="14.5" thickBot="1" x14ac:dyDescent="0.35">
      <c r="A72" s="209" t="s">
        <v>419</v>
      </c>
      <c r="B72" s="258">
        <v>1652</v>
      </c>
      <c r="C72" s="258">
        <v>3200.7</v>
      </c>
      <c r="D72" s="207">
        <v>9.17</v>
      </c>
      <c r="E72" s="207">
        <v>82.6</v>
      </c>
      <c r="F72" s="207">
        <v>2.5</v>
      </c>
      <c r="G72" s="207" t="s">
        <v>213</v>
      </c>
      <c r="H72" s="207">
        <v>8.9</v>
      </c>
      <c r="I72" s="207" t="s">
        <v>213</v>
      </c>
      <c r="J72" s="207">
        <v>6.1</v>
      </c>
      <c r="K72" s="207">
        <v>0</v>
      </c>
    </row>
    <row r="73" spans="1:11" ht="14.5" thickBot="1" x14ac:dyDescent="0.35">
      <c r="A73" s="209" t="s">
        <v>420</v>
      </c>
      <c r="B73" s="258">
        <v>5952.4</v>
      </c>
      <c r="C73" s="258">
        <v>5014.3</v>
      </c>
      <c r="D73" s="207">
        <v>11.5</v>
      </c>
      <c r="E73" s="207">
        <v>75.400000000000006</v>
      </c>
      <c r="F73" s="207">
        <v>2.4</v>
      </c>
      <c r="G73" s="207" t="s">
        <v>213</v>
      </c>
      <c r="H73" s="207">
        <v>2.6</v>
      </c>
      <c r="I73" s="207">
        <v>17.7</v>
      </c>
      <c r="J73" s="207">
        <v>1.8</v>
      </c>
      <c r="K73" s="207" t="s">
        <v>213</v>
      </c>
    </row>
    <row r="74" spans="1:11" ht="14.5" thickBot="1" x14ac:dyDescent="0.35">
      <c r="A74" s="209" t="s">
        <v>421</v>
      </c>
      <c r="B74" s="258">
        <v>4353.6000000000004</v>
      </c>
      <c r="C74" s="258">
        <v>5334.3</v>
      </c>
      <c r="D74" s="207">
        <v>11.48</v>
      </c>
      <c r="E74" s="207">
        <v>77.099999999999994</v>
      </c>
      <c r="F74" s="207">
        <v>2</v>
      </c>
      <c r="G74" s="207">
        <v>0</v>
      </c>
      <c r="H74" s="207">
        <v>0.5</v>
      </c>
      <c r="I74" s="207">
        <v>7</v>
      </c>
      <c r="J74" s="207">
        <v>13.4</v>
      </c>
      <c r="K74" s="207">
        <v>0</v>
      </c>
    </row>
    <row r="75" spans="1:11" ht="14.5" thickBot="1" x14ac:dyDescent="0.35">
      <c r="A75" s="209" t="s">
        <v>422</v>
      </c>
      <c r="B75" s="258">
        <v>1274.2</v>
      </c>
      <c r="C75" s="258">
        <v>2324.1999999999998</v>
      </c>
      <c r="D75" s="207">
        <v>8.06</v>
      </c>
      <c r="E75" s="207">
        <v>59.9</v>
      </c>
      <c r="F75" s="207">
        <v>25.3</v>
      </c>
      <c r="G75" s="207">
        <v>0</v>
      </c>
      <c r="H75" s="207">
        <v>14.1</v>
      </c>
      <c r="I75" s="207">
        <v>0</v>
      </c>
      <c r="J75" s="207">
        <v>0.6</v>
      </c>
      <c r="K75" s="207">
        <v>0</v>
      </c>
    </row>
    <row r="76" spans="1:11" ht="14.5" thickBot="1" x14ac:dyDescent="0.35">
      <c r="A76" s="209" t="s">
        <v>423</v>
      </c>
      <c r="B76" s="258">
        <v>3190.7</v>
      </c>
      <c r="C76" s="258">
        <v>2966.3</v>
      </c>
      <c r="D76" s="207">
        <v>4.24</v>
      </c>
      <c r="E76" s="207">
        <v>80.2</v>
      </c>
      <c r="F76" s="207">
        <v>0</v>
      </c>
      <c r="G76" s="207">
        <v>0</v>
      </c>
      <c r="H76" s="207">
        <v>13.7</v>
      </c>
      <c r="I76" s="207">
        <v>0</v>
      </c>
      <c r="J76" s="207">
        <v>6.1</v>
      </c>
      <c r="K76" s="207">
        <v>0</v>
      </c>
    </row>
    <row r="77" spans="1:11" ht="14.5" thickBot="1" x14ac:dyDescent="0.35">
      <c r="A77" s="209" t="s">
        <v>424</v>
      </c>
      <c r="B77" s="258">
        <v>2842.4</v>
      </c>
      <c r="C77" s="258">
        <v>3648.3</v>
      </c>
      <c r="D77" s="207">
        <v>14.01</v>
      </c>
      <c r="E77" s="207">
        <v>80.7</v>
      </c>
      <c r="F77" s="207" t="s">
        <v>213</v>
      </c>
      <c r="G77" s="207" t="s">
        <v>213</v>
      </c>
      <c r="H77" s="207">
        <v>2.9</v>
      </c>
      <c r="I77" s="207" t="s">
        <v>213</v>
      </c>
      <c r="J77" s="207">
        <v>16.3</v>
      </c>
      <c r="K77" s="207" t="s">
        <v>213</v>
      </c>
    </row>
    <row r="78" spans="1:11" ht="14.5" thickBot="1" x14ac:dyDescent="0.35">
      <c r="A78" s="209" t="s">
        <v>425</v>
      </c>
      <c r="B78" s="258">
        <v>3281.2</v>
      </c>
      <c r="C78" s="258">
        <v>4475.5</v>
      </c>
      <c r="D78" s="207">
        <v>13.16</v>
      </c>
      <c r="E78" s="207">
        <v>69.3</v>
      </c>
      <c r="F78" s="207">
        <v>4.5999999999999996</v>
      </c>
      <c r="G78" s="207" t="s">
        <v>213</v>
      </c>
      <c r="H78" s="207">
        <v>9</v>
      </c>
      <c r="I78" s="207" t="s">
        <v>213</v>
      </c>
      <c r="J78" s="207">
        <v>17.2</v>
      </c>
      <c r="K78" s="207">
        <v>0</v>
      </c>
    </row>
    <row r="79" spans="1:11" ht="14.5" thickBot="1" x14ac:dyDescent="0.35">
      <c r="A79" s="209" t="s">
        <v>426</v>
      </c>
      <c r="B79" s="258">
        <v>4928.8</v>
      </c>
      <c r="C79" s="258">
        <v>5538.1</v>
      </c>
      <c r="D79" s="207">
        <v>14.61</v>
      </c>
      <c r="E79" s="207">
        <v>82.6</v>
      </c>
      <c r="F79" s="207">
        <v>0</v>
      </c>
      <c r="G79" s="207">
        <v>0</v>
      </c>
      <c r="H79" s="207">
        <v>7.4</v>
      </c>
      <c r="I79" s="207">
        <v>0.1</v>
      </c>
      <c r="J79" s="207">
        <v>9.6999999999999993</v>
      </c>
      <c r="K79" s="207">
        <v>0.2</v>
      </c>
    </row>
    <row r="80" spans="1:11" ht="14.5" thickBot="1" x14ac:dyDescent="0.35">
      <c r="A80" s="209" t="s">
        <v>427</v>
      </c>
      <c r="B80" s="258">
        <v>1394.2</v>
      </c>
      <c r="C80" s="258">
        <v>2522.8000000000002</v>
      </c>
      <c r="D80" s="207">
        <v>8.83</v>
      </c>
      <c r="E80" s="207">
        <v>55.9</v>
      </c>
      <c r="F80" s="207">
        <v>16.100000000000001</v>
      </c>
      <c r="G80" s="207" t="s">
        <v>213</v>
      </c>
      <c r="H80" s="207">
        <v>10.8</v>
      </c>
      <c r="I80" s="207" t="s">
        <v>213</v>
      </c>
      <c r="J80" s="207">
        <v>17.2</v>
      </c>
      <c r="K80" s="207">
        <v>0</v>
      </c>
    </row>
    <row r="81" spans="1:11" ht="14.5" thickBot="1" x14ac:dyDescent="0.35">
      <c r="A81" s="209" t="s">
        <v>428</v>
      </c>
      <c r="B81" s="258">
        <v>4499.2</v>
      </c>
      <c r="C81" s="258">
        <v>5716.6</v>
      </c>
      <c r="D81" s="207">
        <v>15.49</v>
      </c>
      <c r="E81" s="207">
        <v>69.3</v>
      </c>
      <c r="F81" s="207">
        <v>11.4</v>
      </c>
      <c r="G81" s="207">
        <v>0</v>
      </c>
      <c r="H81" s="207">
        <v>3.9</v>
      </c>
      <c r="I81" s="207">
        <v>0.1</v>
      </c>
      <c r="J81" s="207">
        <v>14.8</v>
      </c>
      <c r="K81" s="207">
        <v>0.5</v>
      </c>
    </row>
    <row r="82" spans="1:11" ht="14.5" thickBot="1" x14ac:dyDescent="0.35">
      <c r="A82" s="209" t="s">
        <v>211</v>
      </c>
      <c r="B82" s="258">
        <v>2247.1</v>
      </c>
      <c r="C82" s="258">
        <v>2699.7</v>
      </c>
      <c r="D82" s="207">
        <v>7.58</v>
      </c>
      <c r="E82" s="207">
        <v>76.400000000000006</v>
      </c>
      <c r="F82" s="207">
        <v>5.7</v>
      </c>
      <c r="G82" s="207" t="s">
        <v>213</v>
      </c>
      <c r="H82" s="207">
        <v>1.6</v>
      </c>
      <c r="I82" s="207">
        <v>1.3</v>
      </c>
      <c r="J82" s="207">
        <v>15</v>
      </c>
      <c r="K82" s="207" t="s">
        <v>213</v>
      </c>
    </row>
    <row r="83" spans="1:11" ht="14.5" thickBot="1" x14ac:dyDescent="0.35">
      <c r="A83" s="209" t="s">
        <v>429</v>
      </c>
      <c r="B83" s="258">
        <v>1120.2</v>
      </c>
      <c r="C83" s="258">
        <v>2333.8000000000002</v>
      </c>
      <c r="D83" s="207">
        <v>8.58</v>
      </c>
      <c r="E83" s="207">
        <v>84.4</v>
      </c>
      <c r="F83" s="207">
        <v>3</v>
      </c>
      <c r="G83" s="207">
        <v>0</v>
      </c>
      <c r="H83" s="207">
        <v>10.8</v>
      </c>
      <c r="I83" s="207">
        <v>0</v>
      </c>
      <c r="J83" s="207">
        <v>1.6</v>
      </c>
      <c r="K83" s="207">
        <v>0</v>
      </c>
    </row>
    <row r="84" spans="1:11" ht="14.5" thickBot="1" x14ac:dyDescent="0.35">
      <c r="A84" s="209" t="s">
        <v>430</v>
      </c>
      <c r="B84" s="258">
        <v>1032.4000000000001</v>
      </c>
      <c r="C84" s="258">
        <v>2278.6</v>
      </c>
      <c r="D84" s="207">
        <v>6.86</v>
      </c>
      <c r="E84" s="207">
        <v>83.1</v>
      </c>
      <c r="F84" s="207">
        <v>2.8</v>
      </c>
      <c r="G84" s="207">
        <v>0</v>
      </c>
      <c r="H84" s="207">
        <v>10.8</v>
      </c>
      <c r="I84" s="207">
        <v>0</v>
      </c>
      <c r="J84" s="207">
        <v>3.4</v>
      </c>
      <c r="K84" s="207">
        <v>0</v>
      </c>
    </row>
    <row r="85" spans="1:11" ht="14.5" thickBot="1" x14ac:dyDescent="0.35">
      <c r="A85" s="209" t="s">
        <v>431</v>
      </c>
      <c r="B85" s="258">
        <v>9365.7000000000007</v>
      </c>
      <c r="C85" s="258">
        <v>8316.9</v>
      </c>
      <c r="D85" s="207">
        <v>10.18</v>
      </c>
      <c r="E85" s="207">
        <v>56.9</v>
      </c>
      <c r="F85" s="207">
        <v>19</v>
      </c>
      <c r="G85" s="207" t="s">
        <v>213</v>
      </c>
      <c r="H85" s="207">
        <v>5.8</v>
      </c>
      <c r="I85" s="207">
        <v>2.8</v>
      </c>
      <c r="J85" s="207">
        <v>13.9</v>
      </c>
      <c r="K85" s="207">
        <v>1.6</v>
      </c>
    </row>
    <row r="86" spans="1:11" ht="14.5" thickBot="1" x14ac:dyDescent="0.35">
      <c r="A86" s="209" t="s">
        <v>432</v>
      </c>
      <c r="B86" s="258">
        <v>1085</v>
      </c>
      <c r="C86" s="258">
        <v>2127.4</v>
      </c>
      <c r="D86" s="207">
        <v>7.07</v>
      </c>
      <c r="E86" s="207">
        <v>81.3</v>
      </c>
      <c r="F86" s="207">
        <v>8.5</v>
      </c>
      <c r="G86" s="207">
        <v>0</v>
      </c>
      <c r="H86" s="207">
        <v>0</v>
      </c>
      <c r="I86" s="207">
        <v>0</v>
      </c>
      <c r="J86" s="207">
        <v>10.199999999999999</v>
      </c>
      <c r="K86" s="207">
        <v>0</v>
      </c>
    </row>
    <row r="87" spans="1:11" ht="14.5" thickBot="1" x14ac:dyDescent="0.35">
      <c r="A87" s="209" t="s">
        <v>212</v>
      </c>
      <c r="B87" s="258">
        <v>1508.2</v>
      </c>
      <c r="C87" s="258">
        <v>2139.3000000000002</v>
      </c>
      <c r="D87" s="207">
        <v>5.17</v>
      </c>
      <c r="E87" s="207">
        <v>78.5</v>
      </c>
      <c r="F87" s="207">
        <v>0</v>
      </c>
      <c r="G87" s="207">
        <v>0</v>
      </c>
      <c r="H87" s="207">
        <v>5</v>
      </c>
      <c r="I87" s="207">
        <v>0</v>
      </c>
      <c r="J87" s="207">
        <v>16.399999999999999</v>
      </c>
      <c r="K87" s="207">
        <v>0</v>
      </c>
    </row>
    <row r="88" spans="1:11" ht="14.5" thickBot="1" x14ac:dyDescent="0.35">
      <c r="A88" s="209" t="s">
        <v>433</v>
      </c>
      <c r="B88" s="258">
        <v>4708.8</v>
      </c>
      <c r="C88" s="258">
        <v>5398.9</v>
      </c>
      <c r="D88" s="207">
        <v>11.13</v>
      </c>
      <c r="E88" s="207">
        <v>78.099999999999994</v>
      </c>
      <c r="F88" s="207" t="s">
        <v>213</v>
      </c>
      <c r="G88" s="207" t="s">
        <v>213</v>
      </c>
      <c r="H88" s="207">
        <v>15</v>
      </c>
      <c r="I88" s="207" t="s">
        <v>213</v>
      </c>
      <c r="J88" s="207">
        <v>6.9</v>
      </c>
      <c r="K88" s="207" t="s">
        <v>213</v>
      </c>
    </row>
    <row r="89" spans="1:11" ht="14.5" thickBot="1" x14ac:dyDescent="0.35">
      <c r="A89" s="209" t="s">
        <v>434</v>
      </c>
      <c r="B89" s="258">
        <v>5265.1</v>
      </c>
      <c r="C89" s="258">
        <v>6404.6</v>
      </c>
      <c r="D89" s="207">
        <v>14.44</v>
      </c>
      <c r="E89" s="207">
        <v>79.5</v>
      </c>
      <c r="F89" s="207">
        <v>5.4</v>
      </c>
      <c r="G89" s="207" t="s">
        <v>213</v>
      </c>
      <c r="H89" s="207">
        <v>4.9000000000000004</v>
      </c>
      <c r="I89" s="207" t="s">
        <v>213</v>
      </c>
      <c r="J89" s="207">
        <v>10.1</v>
      </c>
      <c r="K89" s="207">
        <v>0</v>
      </c>
    </row>
    <row r="90" spans="1:11" ht="14.5" thickBot="1" x14ac:dyDescent="0.35">
      <c r="A90" s="209" t="s">
        <v>435</v>
      </c>
      <c r="B90" s="258">
        <v>1624</v>
      </c>
      <c r="C90" s="258">
        <v>3393.3</v>
      </c>
      <c r="D90" s="207">
        <v>10.81</v>
      </c>
      <c r="E90" s="207">
        <v>78.7</v>
      </c>
      <c r="F90" s="207">
        <v>3.3</v>
      </c>
      <c r="G90" s="207">
        <v>0</v>
      </c>
      <c r="H90" s="207">
        <v>5.5</v>
      </c>
      <c r="I90" s="207">
        <v>0</v>
      </c>
      <c r="J90" s="207">
        <v>12.4</v>
      </c>
      <c r="K90" s="207">
        <v>0.2</v>
      </c>
    </row>
    <row r="91" spans="1:11" ht="14.5" thickBot="1" x14ac:dyDescent="0.35">
      <c r="A91" s="209" t="s">
        <v>445</v>
      </c>
      <c r="B91" s="258">
        <v>2540.4</v>
      </c>
      <c r="C91" s="258">
        <v>3787.7</v>
      </c>
      <c r="D91" s="207">
        <v>12.54</v>
      </c>
      <c r="E91" s="207">
        <v>76.2</v>
      </c>
      <c r="F91" s="207">
        <v>1.9</v>
      </c>
      <c r="G91" s="207">
        <v>0</v>
      </c>
      <c r="H91" s="207">
        <v>9</v>
      </c>
      <c r="I91" s="207">
        <v>0</v>
      </c>
      <c r="J91" s="207">
        <v>12.9</v>
      </c>
      <c r="K91" s="207">
        <v>0.1</v>
      </c>
    </row>
    <row r="92" spans="1:11" ht="14.5" thickBot="1" x14ac:dyDescent="0.35">
      <c r="A92" s="209" t="s">
        <v>437</v>
      </c>
      <c r="B92" s="258">
        <v>927.5</v>
      </c>
      <c r="C92" s="258">
        <v>2558.3000000000002</v>
      </c>
      <c r="D92" s="207">
        <v>8.3000000000000007</v>
      </c>
      <c r="E92" s="207">
        <v>86.7</v>
      </c>
      <c r="F92" s="207">
        <v>0.1</v>
      </c>
      <c r="G92" s="207">
        <v>2.2999999999999998</v>
      </c>
      <c r="H92" s="207">
        <v>3.1</v>
      </c>
      <c r="I92" s="207">
        <v>1.4</v>
      </c>
      <c r="J92" s="207">
        <v>6.1</v>
      </c>
      <c r="K92" s="207" t="s">
        <v>213</v>
      </c>
    </row>
    <row r="93" spans="1:11" ht="14.5" thickBot="1" x14ac:dyDescent="0.35">
      <c r="A93" s="209" t="s">
        <v>438</v>
      </c>
      <c r="B93" s="258">
        <v>2134.5</v>
      </c>
      <c r="C93" s="258">
        <v>3180.4</v>
      </c>
      <c r="D93" s="207">
        <v>9.4600000000000009</v>
      </c>
      <c r="E93" s="207">
        <v>80.5</v>
      </c>
      <c r="F93" s="207">
        <v>6.4</v>
      </c>
      <c r="G93" s="207">
        <v>1.7</v>
      </c>
      <c r="H93" s="207">
        <v>1.7</v>
      </c>
      <c r="I93" s="207">
        <v>0.3</v>
      </c>
      <c r="J93" s="207">
        <v>9.5</v>
      </c>
      <c r="K93" s="207">
        <v>0</v>
      </c>
    </row>
    <row r="94" spans="1:11" s="21" customFormat="1" ht="14.5" thickBot="1" x14ac:dyDescent="0.35">
      <c r="A94" s="1107" t="s">
        <v>454</v>
      </c>
      <c r="B94" s="1108">
        <v>1338.7</v>
      </c>
      <c r="C94" s="1108">
        <v>2449.5</v>
      </c>
      <c r="D94" s="1102">
        <v>8.65</v>
      </c>
      <c r="E94" s="1102">
        <v>76.599999999999994</v>
      </c>
      <c r="F94" s="1102">
        <v>2.5</v>
      </c>
      <c r="G94" s="1102">
        <v>0</v>
      </c>
      <c r="H94" s="1102">
        <v>10.1</v>
      </c>
      <c r="I94" s="1102">
        <v>0</v>
      </c>
      <c r="J94" s="1102">
        <v>9.1999999999999993</v>
      </c>
      <c r="K94" s="1102">
        <v>1.4</v>
      </c>
    </row>
    <row r="95" spans="1:11" ht="14.5" thickBot="1" x14ac:dyDescent="0.35">
      <c r="A95" s="209" t="s">
        <v>439</v>
      </c>
      <c r="B95" s="258">
        <v>5056.3</v>
      </c>
      <c r="C95" s="258">
        <v>5240.2</v>
      </c>
      <c r="D95" s="207">
        <v>13.73</v>
      </c>
      <c r="E95" s="207">
        <v>82.1</v>
      </c>
      <c r="F95" s="207">
        <v>3</v>
      </c>
      <c r="G95" s="207">
        <v>1.4</v>
      </c>
      <c r="H95" s="207">
        <v>8.1</v>
      </c>
      <c r="I95" s="207">
        <v>0</v>
      </c>
      <c r="J95" s="207">
        <v>5.4</v>
      </c>
      <c r="K95" s="207">
        <v>0</v>
      </c>
    </row>
    <row r="96" spans="1:11" ht="14.5" thickBot="1" x14ac:dyDescent="0.35">
      <c r="A96" s="209" t="s">
        <v>440</v>
      </c>
      <c r="B96" s="258">
        <v>4697.8999999999996</v>
      </c>
      <c r="C96" s="258">
        <v>4404.2</v>
      </c>
      <c r="D96" s="207">
        <v>10.73</v>
      </c>
      <c r="E96" s="207">
        <v>87.2</v>
      </c>
      <c r="F96" s="207">
        <v>4.8</v>
      </c>
      <c r="G96" s="207" t="s">
        <v>213</v>
      </c>
      <c r="H96" s="207">
        <v>6.2</v>
      </c>
      <c r="I96" s="207" t="s">
        <v>213</v>
      </c>
      <c r="J96" s="207">
        <v>1.7</v>
      </c>
      <c r="K96" s="207" t="s">
        <v>213</v>
      </c>
    </row>
    <row r="97" spans="1:11" ht="14.5" x14ac:dyDescent="0.35">
      <c r="A97" s="5" t="s">
        <v>2104</v>
      </c>
      <c r="C97"/>
      <c r="D97"/>
      <c r="E97"/>
      <c r="F97"/>
      <c r="G97"/>
      <c r="H97"/>
      <c r="I97"/>
      <c r="J97"/>
      <c r="K97"/>
    </row>
    <row r="98" spans="1:11" ht="14.5" x14ac:dyDescent="0.35">
      <c r="C98"/>
      <c r="D98"/>
      <c r="E98"/>
      <c r="F98"/>
      <c r="G98"/>
      <c r="H98"/>
      <c r="I98"/>
      <c r="J98"/>
      <c r="K98"/>
    </row>
    <row r="99" spans="1:11" ht="14.5" x14ac:dyDescent="0.35">
      <c r="A99"/>
      <c r="B99"/>
      <c r="C99"/>
      <c r="D99"/>
      <c r="E99"/>
      <c r="F99"/>
      <c r="G99"/>
      <c r="H99"/>
      <c r="I99"/>
      <c r="J99"/>
      <c r="K99"/>
    </row>
    <row r="100" spans="1:11" ht="15" thickBot="1" x14ac:dyDescent="0.4">
      <c r="A100" s="6" t="s">
        <v>2110</v>
      </c>
      <c r="B100"/>
      <c r="C100"/>
      <c r="D100"/>
      <c r="E100"/>
      <c r="F100"/>
      <c r="G100"/>
      <c r="H100"/>
      <c r="I100"/>
      <c r="J100"/>
      <c r="K100"/>
    </row>
    <row r="101" spans="1:11" ht="33.75" customHeight="1" thickBot="1" x14ac:dyDescent="0.4">
      <c r="A101" s="990" t="s">
        <v>410</v>
      </c>
      <c r="B101" s="852" t="s">
        <v>455</v>
      </c>
      <c r="C101" s="853"/>
      <c r="D101" s="854"/>
      <c r="E101" s="806" t="s">
        <v>2106</v>
      </c>
      <c r="F101" s="806" t="s">
        <v>2107</v>
      </c>
      <c r="G101" s="806" t="s">
        <v>456</v>
      </c>
      <c r="H101"/>
      <c r="I101"/>
      <c r="J101"/>
      <c r="K101"/>
    </row>
    <row r="102" spans="1:11" ht="15" thickBot="1" x14ac:dyDescent="0.4">
      <c r="A102" s="991"/>
      <c r="B102" s="798" t="s">
        <v>457</v>
      </c>
      <c r="C102" s="798" t="s">
        <v>458</v>
      </c>
      <c r="D102" s="798" t="s">
        <v>939</v>
      </c>
      <c r="E102" s="807"/>
      <c r="F102" s="807"/>
      <c r="G102" s="807"/>
      <c r="H102"/>
      <c r="I102"/>
      <c r="J102"/>
      <c r="K102"/>
    </row>
    <row r="103" spans="1:11" ht="15" thickBot="1" x14ac:dyDescent="0.4">
      <c r="A103" s="228" t="s">
        <v>417</v>
      </c>
      <c r="B103" s="227">
        <v>3226878</v>
      </c>
      <c r="C103" s="532">
        <v>47.479359306425586</v>
      </c>
      <c r="D103" s="532">
        <v>52.520640693574407</v>
      </c>
      <c r="E103" s="532">
        <v>101.98681106126234</v>
      </c>
      <c r="F103" s="532">
        <v>120.19573238732575</v>
      </c>
      <c r="G103" s="532">
        <v>27.479639431699233</v>
      </c>
      <c r="H103"/>
      <c r="I103"/>
      <c r="J103"/>
      <c r="K103"/>
    </row>
    <row r="104" spans="1:11" ht="15" thickBot="1" x14ac:dyDescent="0.4">
      <c r="A104" s="228" t="s">
        <v>418</v>
      </c>
      <c r="B104" s="227">
        <v>2039038</v>
      </c>
      <c r="C104" s="532">
        <v>40.481050377678102</v>
      </c>
      <c r="D104" s="532">
        <v>59.518949622321905</v>
      </c>
      <c r="E104" s="532">
        <v>100.3446298907253</v>
      </c>
      <c r="F104" s="532">
        <v>93.160484791000471</v>
      </c>
      <c r="G104" s="532">
        <v>31.624220071932513</v>
      </c>
      <c r="H104"/>
      <c r="I104"/>
      <c r="J104"/>
      <c r="K104"/>
    </row>
    <row r="105" spans="1:11" ht="15" thickBot="1" x14ac:dyDescent="0.4">
      <c r="A105" s="228" t="s">
        <v>419</v>
      </c>
      <c r="B105" s="227">
        <v>2944818</v>
      </c>
      <c r="C105" s="532">
        <v>43.129252809511485</v>
      </c>
      <c r="D105" s="532">
        <v>56.870747190488515</v>
      </c>
      <c r="E105" s="532">
        <v>100.01616660021153</v>
      </c>
      <c r="F105" s="532">
        <v>100.98983008997054</v>
      </c>
      <c r="G105" s="532">
        <v>27.197507390652103</v>
      </c>
      <c r="H105"/>
      <c r="I105"/>
      <c r="J105"/>
      <c r="K105"/>
    </row>
    <row r="106" spans="1:11" ht="15" thickBot="1" x14ac:dyDescent="0.4">
      <c r="A106" s="228" t="s">
        <v>420</v>
      </c>
      <c r="B106" s="227">
        <v>1516417</v>
      </c>
      <c r="C106" s="532">
        <v>44.727077050705709</v>
      </c>
      <c r="D106" s="532">
        <v>55.272922949294291</v>
      </c>
      <c r="E106" s="532">
        <v>101.48722221664508</v>
      </c>
      <c r="F106" s="532">
        <v>98.769305522265185</v>
      </c>
      <c r="G106" s="532">
        <v>25.560516423172498</v>
      </c>
      <c r="H106"/>
      <c r="I106"/>
      <c r="J106"/>
      <c r="K106"/>
    </row>
    <row r="107" spans="1:11" ht="15" thickBot="1" x14ac:dyDescent="0.4">
      <c r="A107" s="228" t="s">
        <v>421</v>
      </c>
      <c r="B107" s="227">
        <v>23404915</v>
      </c>
      <c r="C107" s="532">
        <v>43.659705664387161</v>
      </c>
      <c r="D107" s="532">
        <v>56.340294335612839</v>
      </c>
      <c r="E107" s="532">
        <v>99.559880349050005</v>
      </c>
      <c r="F107" s="532">
        <v>101.4863940745086</v>
      </c>
      <c r="G107" s="532">
        <v>28.158490249962519</v>
      </c>
      <c r="H107"/>
      <c r="I107"/>
      <c r="J107"/>
      <c r="K107"/>
    </row>
    <row r="108" spans="1:11" ht="15" thickBot="1" x14ac:dyDescent="0.4">
      <c r="A108" s="228" t="s">
        <v>422</v>
      </c>
      <c r="B108" s="227">
        <v>428463</v>
      </c>
      <c r="C108" s="532">
        <v>39.855716829691247</v>
      </c>
      <c r="D108" s="532">
        <v>60.144283170308753</v>
      </c>
      <c r="E108" s="532">
        <v>99.595308272354515</v>
      </c>
      <c r="F108" s="532">
        <v>103.69912314033385</v>
      </c>
      <c r="G108" s="532">
        <v>31.368915661944939</v>
      </c>
      <c r="H108"/>
      <c r="I108"/>
      <c r="J108"/>
      <c r="K108"/>
    </row>
    <row r="109" spans="1:11" ht="15" thickBot="1" x14ac:dyDescent="0.4">
      <c r="A109" s="228" t="s">
        <v>423</v>
      </c>
      <c r="B109" s="227">
        <v>1156929</v>
      </c>
      <c r="C109" s="532">
        <v>48.325437429608904</v>
      </c>
      <c r="D109" s="532">
        <v>51.674562570391089</v>
      </c>
      <c r="E109" s="532">
        <v>103.7690105371923</v>
      </c>
      <c r="F109" s="532">
        <v>133.63206996882496</v>
      </c>
      <c r="G109" s="532">
        <v>21.947302374418914</v>
      </c>
      <c r="H109"/>
      <c r="I109"/>
      <c r="J109"/>
      <c r="K109"/>
    </row>
    <row r="110" spans="1:11" ht="15" thickBot="1" x14ac:dyDescent="0.4">
      <c r="A110" s="228" t="s">
        <v>424</v>
      </c>
      <c r="B110" s="227">
        <v>2447543</v>
      </c>
      <c r="C110" s="532">
        <v>46.886939269299866</v>
      </c>
      <c r="D110" s="532">
        <v>53.113060730700134</v>
      </c>
      <c r="E110" s="532">
        <v>100.65089864560608</v>
      </c>
      <c r="F110" s="532">
        <v>91.966151039020772</v>
      </c>
      <c r="G110" s="532">
        <v>23.529840986253621</v>
      </c>
      <c r="H110"/>
      <c r="I110"/>
      <c r="J110"/>
      <c r="K110"/>
    </row>
    <row r="111" spans="1:11" ht="15" thickBot="1" x14ac:dyDescent="0.4">
      <c r="A111" s="228" t="s">
        <v>425</v>
      </c>
      <c r="B111" s="227">
        <v>10215287</v>
      </c>
      <c r="C111" s="532">
        <v>49.935376265003619</v>
      </c>
      <c r="D111" s="532">
        <v>50.064623734996381</v>
      </c>
      <c r="E111" s="532">
        <v>101.23703924814558</v>
      </c>
      <c r="F111" s="532">
        <v>110.41228290517846</v>
      </c>
      <c r="G111" s="532">
        <v>21.244068439041147</v>
      </c>
      <c r="H111"/>
      <c r="I111"/>
      <c r="J111"/>
      <c r="K111"/>
    </row>
    <row r="112" spans="1:11" ht="15" thickBot="1" x14ac:dyDescent="0.4">
      <c r="A112" s="228" t="s">
        <v>426</v>
      </c>
      <c r="B112" s="227">
        <v>22067142</v>
      </c>
      <c r="C112" s="532">
        <v>47.295245573713167</v>
      </c>
      <c r="D112" s="532">
        <v>52.704754426286826</v>
      </c>
      <c r="E112" s="532">
        <v>107.35043920869902</v>
      </c>
      <c r="F112" s="532">
        <v>118.53857971637301</v>
      </c>
      <c r="G112" s="532">
        <v>32.319923441511399</v>
      </c>
      <c r="H112"/>
      <c r="I112"/>
      <c r="J112"/>
      <c r="K112"/>
    </row>
    <row r="113" spans="1:11" ht="15" thickBot="1" x14ac:dyDescent="0.4">
      <c r="A113" s="228" t="s">
        <v>427</v>
      </c>
      <c r="B113" s="227">
        <v>1225246</v>
      </c>
      <c r="C113" s="532">
        <v>46.153915213761152</v>
      </c>
      <c r="D113" s="532">
        <v>53.846084786238848</v>
      </c>
      <c r="E113" s="532">
        <v>99.802471509060652</v>
      </c>
      <c r="F113" s="532">
        <v>100.61580935941538</v>
      </c>
      <c r="G113" s="532">
        <v>31.8171832306992</v>
      </c>
      <c r="H113"/>
      <c r="I113"/>
      <c r="J113"/>
      <c r="K113"/>
    </row>
    <row r="114" spans="1:11" ht="15" thickBot="1" x14ac:dyDescent="0.4">
      <c r="A114" s="228" t="s">
        <v>428</v>
      </c>
      <c r="B114" s="227">
        <v>15760850</v>
      </c>
      <c r="C114" s="532">
        <v>48.210635847685879</v>
      </c>
      <c r="D114" s="532">
        <v>51.789364152314121</v>
      </c>
      <c r="E114" s="532">
        <v>100.42115354362741</v>
      </c>
      <c r="F114" s="532">
        <v>97.840358846169295</v>
      </c>
      <c r="G114" s="532">
        <v>26.714572442173996</v>
      </c>
      <c r="H114"/>
      <c r="I114"/>
      <c r="J114"/>
      <c r="K114"/>
    </row>
    <row r="115" spans="1:11" ht="15" thickBot="1" x14ac:dyDescent="0.4">
      <c r="A115" s="228" t="s">
        <v>211</v>
      </c>
      <c r="B115" s="227">
        <v>184652</v>
      </c>
      <c r="C115" s="532">
        <v>47.590602863765355</v>
      </c>
      <c r="D115" s="532">
        <v>52.409397136234645</v>
      </c>
      <c r="E115" s="532">
        <v>103.19213144070638</v>
      </c>
      <c r="F115" s="532">
        <v>123.02751682323938</v>
      </c>
      <c r="G115" s="532">
        <v>19.455812130433134</v>
      </c>
      <c r="H115"/>
      <c r="I115"/>
      <c r="J115"/>
      <c r="K115"/>
    </row>
    <row r="116" spans="1:11" ht="15" thickBot="1" x14ac:dyDescent="0.4">
      <c r="A116" s="228" t="s">
        <v>429</v>
      </c>
      <c r="B116" s="227">
        <v>573927</v>
      </c>
      <c r="C116" s="532">
        <v>38.229077914090119</v>
      </c>
      <c r="D116" s="532">
        <v>61.770922085909888</v>
      </c>
      <c r="E116" s="532">
        <v>100.40165771275527</v>
      </c>
      <c r="F116" s="532">
        <v>95.269294485961765</v>
      </c>
      <c r="G116" s="532">
        <v>30.282565945508722</v>
      </c>
      <c r="H116"/>
      <c r="I116"/>
      <c r="J116"/>
      <c r="K116"/>
    </row>
    <row r="117" spans="1:11" ht="15" thickBot="1" x14ac:dyDescent="0.4">
      <c r="A117" s="228" t="s">
        <v>430</v>
      </c>
      <c r="B117" s="227">
        <v>939902</v>
      </c>
      <c r="C117" s="532">
        <v>37.680311351608999</v>
      </c>
      <c r="D117" s="532">
        <v>62.319688648391001</v>
      </c>
      <c r="E117" s="532">
        <v>101.46787505195374</v>
      </c>
      <c r="F117" s="532">
        <v>99.434223750330602</v>
      </c>
      <c r="G117" s="532">
        <v>32.895002553128343</v>
      </c>
      <c r="H117"/>
      <c r="I117"/>
      <c r="J117"/>
      <c r="K117"/>
    </row>
    <row r="118" spans="1:11" ht="15" thickBot="1" x14ac:dyDescent="0.4">
      <c r="A118" s="228" t="s">
        <v>431</v>
      </c>
      <c r="B118" s="227">
        <v>230737</v>
      </c>
      <c r="C118" s="532">
        <v>54.742845750789861</v>
      </c>
      <c r="D118" s="532">
        <v>45.257154249210139</v>
      </c>
      <c r="E118" s="532">
        <v>103.79718933314139</v>
      </c>
      <c r="F118" s="532">
        <v>139.14907731274877</v>
      </c>
      <c r="G118" s="532">
        <v>34.917351307261249</v>
      </c>
      <c r="H118"/>
      <c r="I118"/>
      <c r="J118"/>
      <c r="K118"/>
    </row>
    <row r="119" spans="1:11" ht="15" thickBot="1" x14ac:dyDescent="0.4">
      <c r="A119" s="228" t="s">
        <v>432</v>
      </c>
      <c r="B119" s="227">
        <v>2096814</v>
      </c>
      <c r="C119" s="532">
        <v>36.062903051963595</v>
      </c>
      <c r="D119" s="532">
        <v>63.937096948036398</v>
      </c>
      <c r="E119" s="532">
        <v>100.18404538639498</v>
      </c>
      <c r="F119" s="532">
        <v>94.3622020880333</v>
      </c>
      <c r="G119" s="532">
        <v>21.842394963865701</v>
      </c>
      <c r="H119"/>
      <c r="I119"/>
      <c r="J119"/>
      <c r="K119"/>
    </row>
    <row r="120" spans="1:11" ht="15" thickBot="1" x14ac:dyDescent="0.4">
      <c r="A120" s="228" t="s">
        <v>212</v>
      </c>
      <c r="B120" s="227">
        <v>102688</v>
      </c>
      <c r="C120" s="532">
        <v>54.987924587098782</v>
      </c>
      <c r="D120" s="532">
        <v>45.012075412901211</v>
      </c>
      <c r="E120" s="532">
        <v>101.59986544112553</v>
      </c>
      <c r="F120" s="532">
        <v>125.93728154625394</v>
      </c>
      <c r="G120" s="532">
        <v>18.944342875485887</v>
      </c>
      <c r="H120"/>
      <c r="I120"/>
      <c r="J120"/>
      <c r="K120"/>
    </row>
    <row r="121" spans="1:11" ht="15" thickBot="1" x14ac:dyDescent="0.4">
      <c r="A121" s="228" t="s">
        <v>433</v>
      </c>
      <c r="B121" s="227">
        <v>4426800</v>
      </c>
      <c r="C121" s="532">
        <v>46.469232854432093</v>
      </c>
      <c r="D121" s="532">
        <v>53.530767145567907</v>
      </c>
      <c r="E121" s="532">
        <v>100.32635300516726</v>
      </c>
      <c r="F121" s="532">
        <v>108.58516483516483</v>
      </c>
      <c r="G121" s="532">
        <v>24.853897451902839</v>
      </c>
      <c r="H121"/>
      <c r="I121"/>
      <c r="J121"/>
      <c r="K121"/>
    </row>
    <row r="122" spans="1:11" ht="15" thickBot="1" x14ac:dyDescent="0.4">
      <c r="A122" s="228" t="s">
        <v>434</v>
      </c>
      <c r="B122" s="227">
        <v>2617148</v>
      </c>
      <c r="C122" s="532">
        <v>44.197729742452466</v>
      </c>
      <c r="D122" s="532">
        <v>55.802270257547526</v>
      </c>
      <c r="E122" s="532">
        <v>101.56885315185218</v>
      </c>
      <c r="F122" s="532">
        <v>107.90373898089713</v>
      </c>
      <c r="G122" s="532">
        <v>28.744794487989378</v>
      </c>
      <c r="H122"/>
      <c r="I122"/>
      <c r="J122"/>
      <c r="K122"/>
    </row>
    <row r="123" spans="1:11" ht="15" thickBot="1" x14ac:dyDescent="0.4">
      <c r="A123" s="228" t="s">
        <v>435</v>
      </c>
      <c r="B123" s="227">
        <v>10589386</v>
      </c>
      <c r="C123" s="532">
        <v>37.368842726103288</v>
      </c>
      <c r="D123" s="532">
        <v>62.631157273896712</v>
      </c>
      <c r="E123" s="532">
        <v>100.79736384856179</v>
      </c>
      <c r="F123" s="532">
        <v>110.17501884736723</v>
      </c>
      <c r="G123" s="532">
        <v>28.811726786087817</v>
      </c>
      <c r="H123"/>
      <c r="I123"/>
      <c r="J123"/>
      <c r="K123"/>
    </row>
    <row r="124" spans="1:11" ht="15" thickBot="1" x14ac:dyDescent="0.4">
      <c r="A124" s="228" t="s">
        <v>445</v>
      </c>
      <c r="B124" s="227">
        <v>2916819</v>
      </c>
      <c r="C124" s="532">
        <v>44.293183773144648</v>
      </c>
      <c r="D124" s="532">
        <v>55.706816226855352</v>
      </c>
      <c r="E124" s="532">
        <v>100.83852941542521</v>
      </c>
      <c r="F124" s="532">
        <v>96.133809956349836</v>
      </c>
      <c r="G124" s="532">
        <v>27.7353248728846</v>
      </c>
      <c r="H124"/>
      <c r="I124"/>
      <c r="J124"/>
      <c r="K124"/>
    </row>
    <row r="125" spans="1:11" ht="15" thickBot="1" x14ac:dyDescent="0.4">
      <c r="A125" s="228" t="s">
        <v>437</v>
      </c>
      <c r="B125" s="227">
        <v>4983074</v>
      </c>
      <c r="C125" s="532">
        <v>42.632920964047493</v>
      </c>
      <c r="D125" s="532">
        <v>57.367079035952507</v>
      </c>
      <c r="E125" s="532">
        <v>99.799682600465118</v>
      </c>
      <c r="F125" s="532">
        <v>92.475676084953875</v>
      </c>
      <c r="G125" s="532">
        <v>26.15069208303359</v>
      </c>
      <c r="H125"/>
      <c r="I125"/>
      <c r="J125"/>
      <c r="K125"/>
    </row>
    <row r="126" spans="1:11" ht="15" thickBot="1" x14ac:dyDescent="0.4">
      <c r="A126" s="228" t="s">
        <v>438</v>
      </c>
      <c r="B126" s="227">
        <v>683714</v>
      </c>
      <c r="C126" s="532">
        <v>46.174862588743245</v>
      </c>
      <c r="D126" s="532">
        <v>53.825137411256755</v>
      </c>
      <c r="E126" s="532">
        <v>101.26155960639578</v>
      </c>
      <c r="F126" s="532">
        <v>108.31747761849012</v>
      </c>
      <c r="G126" s="532">
        <v>32.296789943371948</v>
      </c>
      <c r="H126"/>
      <c r="I126"/>
      <c r="J126"/>
      <c r="K126"/>
    </row>
    <row r="127" spans="1:11" ht="15" thickBot="1" x14ac:dyDescent="0.4">
      <c r="A127" s="1103" t="s">
        <v>454</v>
      </c>
      <c r="B127" s="1109">
        <v>1831643</v>
      </c>
      <c r="C127" s="1110">
        <v>38.161202810809748</v>
      </c>
      <c r="D127" s="1110">
        <v>61.838797189190252</v>
      </c>
      <c r="E127" s="1110">
        <v>100.95384705266991</v>
      </c>
      <c r="F127" s="1110">
        <v>132.6330843564557</v>
      </c>
      <c r="G127" s="1110">
        <v>33.739421219306251</v>
      </c>
      <c r="H127"/>
      <c r="I127"/>
      <c r="J127"/>
      <c r="K127"/>
    </row>
    <row r="128" spans="1:11" ht="15" thickBot="1" x14ac:dyDescent="0.4">
      <c r="A128" s="228" t="s">
        <v>439</v>
      </c>
      <c r="B128" s="227">
        <v>1649628</v>
      </c>
      <c r="C128" s="532">
        <v>45.301364913786621</v>
      </c>
      <c r="D128" s="532">
        <v>54.698635086213379</v>
      </c>
      <c r="E128" s="532">
        <v>100.09769310772091</v>
      </c>
      <c r="F128" s="532">
        <v>109.02148009215384</v>
      </c>
      <c r="G128" s="532">
        <v>29.648398535578014</v>
      </c>
      <c r="H128"/>
      <c r="I128"/>
      <c r="J128"/>
      <c r="K128"/>
    </row>
    <row r="129" spans="1:11" ht="15" thickBot="1" x14ac:dyDescent="0.4">
      <c r="A129" s="228" t="s">
        <v>440</v>
      </c>
      <c r="B129" s="227">
        <v>2819166</v>
      </c>
      <c r="C129" s="532">
        <v>47.350847732982018</v>
      </c>
      <c r="D129" s="532">
        <v>52.649152267017975</v>
      </c>
      <c r="E129" s="532">
        <v>100.01521958238743</v>
      </c>
      <c r="F129" s="532">
        <v>108.98920494369737</v>
      </c>
      <c r="G129" s="532">
        <v>26.794192798099441</v>
      </c>
      <c r="H129"/>
      <c r="I129"/>
      <c r="J129"/>
      <c r="K129"/>
    </row>
    <row r="130" spans="1:11" ht="14.5" x14ac:dyDescent="0.35">
      <c r="A130" s="5" t="s">
        <v>2108</v>
      </c>
      <c r="C130"/>
      <c r="D130"/>
      <c r="E130"/>
      <c r="F130"/>
      <c r="G130"/>
      <c r="H130"/>
      <c r="I130"/>
      <c r="J130"/>
      <c r="K130"/>
    </row>
    <row r="131" spans="1:11" ht="14.5" x14ac:dyDescent="0.35">
      <c r="A131" s="5" t="s">
        <v>459</v>
      </c>
      <c r="C131"/>
      <c r="D131"/>
      <c r="E131"/>
      <c r="F131"/>
      <c r="G131"/>
      <c r="H131"/>
      <c r="I131"/>
      <c r="J131"/>
      <c r="K131"/>
    </row>
    <row r="132" spans="1:11" ht="14.5" x14ac:dyDescent="0.35">
      <c r="A132" s="5" t="s">
        <v>460</v>
      </c>
      <c r="C132"/>
      <c r="D132"/>
      <c r="E132"/>
      <c r="F132"/>
      <c r="G132"/>
      <c r="H132"/>
      <c r="I132"/>
      <c r="J132"/>
      <c r="K132"/>
    </row>
    <row r="133" spans="1:11" ht="14.5" x14ac:dyDescent="0.35">
      <c r="C133"/>
      <c r="D133"/>
      <c r="E133"/>
      <c r="F133"/>
      <c r="G133"/>
      <c r="H133"/>
      <c r="I133"/>
      <c r="J133"/>
      <c r="K133"/>
    </row>
    <row r="134" spans="1:11" ht="14.5" x14ac:dyDescent="0.35">
      <c r="A134"/>
      <c r="B134"/>
      <c r="C134"/>
      <c r="D134"/>
      <c r="E134"/>
      <c r="F134"/>
      <c r="G134"/>
      <c r="H134"/>
      <c r="I134"/>
      <c r="J134"/>
      <c r="K134"/>
    </row>
    <row r="135" spans="1:11" ht="15" thickBot="1" x14ac:dyDescent="0.4">
      <c r="A135" s="516" t="s">
        <v>2111</v>
      </c>
      <c r="B135"/>
      <c r="C135"/>
      <c r="D135"/>
      <c r="E135"/>
      <c r="F135"/>
      <c r="G135"/>
      <c r="H135"/>
      <c r="I135"/>
      <c r="J135"/>
      <c r="K135"/>
    </row>
    <row r="136" spans="1:11" ht="15" thickBot="1" x14ac:dyDescent="0.4">
      <c r="A136" s="812" t="s">
        <v>410</v>
      </c>
      <c r="B136" s="988" t="s">
        <v>461</v>
      </c>
      <c r="C136" s="989"/>
      <c r="D136" s="814" t="s">
        <v>462</v>
      </c>
      <c r="E136" s="832"/>
      <c r="F136" s="815"/>
      <c r="G136"/>
      <c r="H136"/>
      <c r="I136"/>
      <c r="J136"/>
      <c r="K136"/>
    </row>
    <row r="137" spans="1:11" ht="56.5" thickBot="1" x14ac:dyDescent="0.4">
      <c r="A137" s="813"/>
      <c r="B137" s="798" t="s">
        <v>463</v>
      </c>
      <c r="C137" s="798" t="s">
        <v>252</v>
      </c>
      <c r="D137" s="798" t="s">
        <v>464</v>
      </c>
      <c r="E137" s="798" t="s">
        <v>465</v>
      </c>
      <c r="F137" s="798" t="s">
        <v>2112</v>
      </c>
      <c r="G137"/>
      <c r="H137"/>
      <c r="I137"/>
      <c r="J137"/>
      <c r="K137"/>
    </row>
    <row r="138" spans="1:11" ht="15" thickBot="1" x14ac:dyDescent="0.4">
      <c r="A138" s="229" t="s">
        <v>417</v>
      </c>
      <c r="B138" s="230">
        <v>28.9</v>
      </c>
      <c r="C138" s="230">
        <v>26.2</v>
      </c>
      <c r="D138" s="230">
        <v>56</v>
      </c>
      <c r="E138" s="230">
        <v>48.5</v>
      </c>
      <c r="F138" s="231">
        <v>17.5</v>
      </c>
      <c r="G138"/>
      <c r="H138"/>
      <c r="I138"/>
      <c r="J138"/>
      <c r="K138"/>
    </row>
    <row r="139" spans="1:11" ht="15" thickBot="1" x14ac:dyDescent="0.4">
      <c r="A139" s="206" t="s">
        <v>418</v>
      </c>
      <c r="B139" s="38">
        <v>19.399999999999999</v>
      </c>
      <c r="C139" s="38">
        <v>19.399999999999999</v>
      </c>
      <c r="D139" s="38" t="s">
        <v>213</v>
      </c>
      <c r="E139" s="38">
        <v>0.4</v>
      </c>
      <c r="F139" s="207">
        <v>8.1</v>
      </c>
      <c r="G139"/>
      <c r="H139"/>
      <c r="I139"/>
      <c r="J139"/>
      <c r="K139"/>
    </row>
    <row r="140" spans="1:11" ht="15" thickBot="1" x14ac:dyDescent="0.4">
      <c r="A140" s="206" t="s">
        <v>419</v>
      </c>
      <c r="B140" s="38">
        <v>20.7</v>
      </c>
      <c r="C140" s="38">
        <v>20.6</v>
      </c>
      <c r="D140" s="38">
        <v>1.9</v>
      </c>
      <c r="E140" s="38">
        <v>1.3</v>
      </c>
      <c r="F140" s="207">
        <v>14.7</v>
      </c>
      <c r="G140"/>
      <c r="H140"/>
      <c r="I140"/>
      <c r="J140"/>
      <c r="K140"/>
    </row>
    <row r="141" spans="1:11" ht="15" thickBot="1" x14ac:dyDescent="0.4">
      <c r="A141" s="206" t="s">
        <v>420</v>
      </c>
      <c r="B141" s="38">
        <v>29.3</v>
      </c>
      <c r="C141" s="38">
        <v>25</v>
      </c>
      <c r="D141" s="38">
        <v>52.2</v>
      </c>
      <c r="E141" s="38" t="s">
        <v>213</v>
      </c>
      <c r="F141" s="207">
        <v>29.1</v>
      </c>
      <c r="G141"/>
      <c r="H141"/>
      <c r="I141"/>
      <c r="J141"/>
      <c r="K141"/>
    </row>
    <row r="142" spans="1:11" ht="15" thickBot="1" x14ac:dyDescent="0.4">
      <c r="A142" s="206" t="s">
        <v>421</v>
      </c>
      <c r="B142" s="38">
        <v>29.9</v>
      </c>
      <c r="C142" s="38">
        <v>27.3</v>
      </c>
      <c r="D142" s="38">
        <v>58.9</v>
      </c>
      <c r="E142" s="38">
        <v>55.1</v>
      </c>
      <c r="F142" s="207">
        <v>15.7</v>
      </c>
      <c r="G142"/>
      <c r="H142"/>
      <c r="I142"/>
      <c r="J142"/>
      <c r="K142"/>
    </row>
    <row r="143" spans="1:11" ht="15" thickBot="1" x14ac:dyDescent="0.4">
      <c r="A143" s="206" t="s">
        <v>422</v>
      </c>
      <c r="B143" s="38">
        <v>17.3</v>
      </c>
      <c r="C143" s="38">
        <v>16.8</v>
      </c>
      <c r="D143" s="38">
        <v>52.2</v>
      </c>
      <c r="E143" s="38">
        <v>0.4</v>
      </c>
      <c r="F143" s="207">
        <v>5.6</v>
      </c>
      <c r="G143"/>
      <c r="H143"/>
      <c r="I143"/>
      <c r="J143"/>
      <c r="K143"/>
    </row>
    <row r="144" spans="1:11" ht="15" thickBot="1" x14ac:dyDescent="0.4">
      <c r="A144" s="206" t="s">
        <v>423</v>
      </c>
      <c r="B144" s="38">
        <v>12.6</v>
      </c>
      <c r="C144" s="38">
        <v>11.9</v>
      </c>
      <c r="D144" s="38">
        <v>44.5</v>
      </c>
      <c r="E144" s="38">
        <v>17.5</v>
      </c>
      <c r="F144" s="207">
        <v>12.9</v>
      </c>
      <c r="G144"/>
      <c r="H144"/>
      <c r="I144"/>
      <c r="J144"/>
      <c r="K144"/>
    </row>
    <row r="145" spans="1:11" ht="15" thickBot="1" x14ac:dyDescent="0.4">
      <c r="A145" s="206" t="s">
        <v>424</v>
      </c>
      <c r="B145" s="38">
        <v>23.6</v>
      </c>
      <c r="C145" s="38">
        <v>21.6</v>
      </c>
      <c r="D145" s="38">
        <v>70.2</v>
      </c>
      <c r="E145" s="38">
        <v>66.400000000000006</v>
      </c>
      <c r="F145" s="207">
        <v>12.1</v>
      </c>
      <c r="G145"/>
      <c r="H145"/>
      <c r="I145"/>
      <c r="J145"/>
      <c r="K145"/>
    </row>
    <row r="146" spans="1:11" ht="15" thickBot="1" x14ac:dyDescent="0.4">
      <c r="A146" s="206" t="s">
        <v>425</v>
      </c>
      <c r="B146" s="38">
        <v>25.5</v>
      </c>
      <c r="C146" s="38">
        <v>23.8</v>
      </c>
      <c r="D146" s="38">
        <v>62.1</v>
      </c>
      <c r="E146" s="38">
        <v>10.7</v>
      </c>
      <c r="F146" s="207">
        <v>10.6</v>
      </c>
      <c r="G146"/>
      <c r="H146"/>
      <c r="I146"/>
      <c r="J146"/>
      <c r="K146"/>
    </row>
    <row r="147" spans="1:11" ht="15" thickBot="1" x14ac:dyDescent="0.4">
      <c r="A147" s="206" t="s">
        <v>426</v>
      </c>
      <c r="B147" s="38">
        <v>33.799999999999997</v>
      </c>
      <c r="C147" s="38">
        <v>32</v>
      </c>
      <c r="D147" s="38">
        <v>53.7</v>
      </c>
      <c r="E147" s="38">
        <v>34.6</v>
      </c>
      <c r="F147" s="207">
        <v>10.8</v>
      </c>
      <c r="G147"/>
      <c r="H147"/>
      <c r="I147"/>
      <c r="J147"/>
      <c r="K147"/>
    </row>
    <row r="148" spans="1:11" ht="15" thickBot="1" x14ac:dyDescent="0.4">
      <c r="A148" s="206" t="s">
        <v>427</v>
      </c>
      <c r="B148" s="38">
        <v>20.3</v>
      </c>
      <c r="C148" s="38">
        <v>19.899999999999999</v>
      </c>
      <c r="D148" s="38">
        <v>49.2</v>
      </c>
      <c r="E148" s="38">
        <v>49.1</v>
      </c>
      <c r="F148" s="207">
        <v>3.8</v>
      </c>
      <c r="G148"/>
      <c r="H148"/>
      <c r="I148"/>
      <c r="J148"/>
      <c r="K148"/>
    </row>
    <row r="149" spans="1:11" ht="15" thickBot="1" x14ac:dyDescent="0.4">
      <c r="A149" s="206" t="s">
        <v>428</v>
      </c>
      <c r="B149" s="38">
        <v>28.8</v>
      </c>
      <c r="C149" s="38">
        <v>25</v>
      </c>
      <c r="D149" s="38">
        <v>64.900000000000006</v>
      </c>
      <c r="E149" s="38">
        <v>0.8</v>
      </c>
      <c r="F149" s="207">
        <v>20.7</v>
      </c>
      <c r="G149"/>
      <c r="H149"/>
      <c r="I149"/>
      <c r="J149"/>
      <c r="K149"/>
    </row>
    <row r="150" spans="1:11" ht="15" thickBot="1" x14ac:dyDescent="0.4">
      <c r="A150" s="206" t="s">
        <v>211</v>
      </c>
      <c r="B150" s="38">
        <v>19.2</v>
      </c>
      <c r="C150" s="38">
        <v>18.2</v>
      </c>
      <c r="D150" s="38">
        <v>39.200000000000003</v>
      </c>
      <c r="E150" s="38">
        <v>40.299999999999997</v>
      </c>
      <c r="F150" s="207">
        <v>13.4</v>
      </c>
      <c r="G150"/>
      <c r="H150"/>
      <c r="I150"/>
      <c r="J150"/>
      <c r="K150"/>
    </row>
    <row r="151" spans="1:11" ht="15" thickBot="1" x14ac:dyDescent="0.4">
      <c r="A151" s="206" t="s">
        <v>429</v>
      </c>
      <c r="B151" s="38">
        <v>17.899999999999999</v>
      </c>
      <c r="C151" s="38">
        <v>17.399999999999999</v>
      </c>
      <c r="D151" s="38">
        <v>54</v>
      </c>
      <c r="E151" s="38">
        <v>2.4</v>
      </c>
      <c r="F151" s="207">
        <v>5.9</v>
      </c>
      <c r="G151"/>
      <c r="H151"/>
      <c r="I151"/>
      <c r="J151"/>
      <c r="K151"/>
    </row>
    <row r="152" spans="1:11" ht="15" thickBot="1" x14ac:dyDescent="0.4">
      <c r="A152" s="206" t="s">
        <v>430</v>
      </c>
      <c r="B152" s="38">
        <v>17</v>
      </c>
      <c r="C152" s="38">
        <v>16.600000000000001</v>
      </c>
      <c r="D152" s="38">
        <v>9.5</v>
      </c>
      <c r="E152" s="38">
        <v>9.5</v>
      </c>
      <c r="F152" s="207">
        <v>25.6</v>
      </c>
      <c r="G152"/>
      <c r="H152"/>
      <c r="I152"/>
      <c r="J152"/>
      <c r="K152"/>
    </row>
    <row r="153" spans="1:11" ht="15" thickBot="1" x14ac:dyDescent="0.4">
      <c r="A153" s="206" t="s">
        <v>431</v>
      </c>
      <c r="B153" s="38">
        <v>22.5</v>
      </c>
      <c r="C153" s="38">
        <v>20.3</v>
      </c>
      <c r="D153" s="38">
        <v>57.2</v>
      </c>
      <c r="E153" s="38">
        <v>59.1</v>
      </c>
      <c r="F153" s="207">
        <v>16.7</v>
      </c>
      <c r="G153"/>
      <c r="H153"/>
      <c r="I153"/>
      <c r="J153"/>
      <c r="K153"/>
    </row>
    <row r="154" spans="1:11" ht="15" thickBot="1" x14ac:dyDescent="0.4">
      <c r="A154" s="206" t="s">
        <v>432</v>
      </c>
      <c r="B154" s="38">
        <v>16.8</v>
      </c>
      <c r="C154" s="38">
        <v>16.5</v>
      </c>
      <c r="D154" s="38">
        <v>8</v>
      </c>
      <c r="E154" s="38">
        <v>9.5</v>
      </c>
      <c r="F154" s="207">
        <v>13.6</v>
      </c>
      <c r="G154"/>
      <c r="H154"/>
      <c r="I154"/>
      <c r="J154"/>
      <c r="K154"/>
    </row>
    <row r="155" spans="1:11" ht="15" thickBot="1" x14ac:dyDescent="0.4">
      <c r="A155" s="206" t="s">
        <v>212</v>
      </c>
      <c r="B155" s="38">
        <v>13.2</v>
      </c>
      <c r="C155" s="38">
        <v>13.1</v>
      </c>
      <c r="D155" s="38">
        <v>45.4</v>
      </c>
      <c r="E155" s="38" t="s">
        <v>213</v>
      </c>
      <c r="F155" s="207">
        <v>1.6</v>
      </c>
      <c r="G155"/>
      <c r="H155"/>
      <c r="I155"/>
      <c r="J155"/>
      <c r="K155"/>
    </row>
    <row r="156" spans="1:11" ht="15" thickBot="1" x14ac:dyDescent="0.4">
      <c r="A156" s="206" t="s">
        <v>433</v>
      </c>
      <c r="B156" s="38">
        <v>27.6</v>
      </c>
      <c r="C156" s="38">
        <v>23</v>
      </c>
      <c r="D156" s="38">
        <v>55</v>
      </c>
      <c r="E156" s="38">
        <v>55</v>
      </c>
      <c r="F156" s="207">
        <v>32.700000000000003</v>
      </c>
      <c r="G156"/>
      <c r="H156"/>
      <c r="I156"/>
      <c r="J156"/>
      <c r="K156"/>
    </row>
    <row r="157" spans="1:11" ht="15" thickBot="1" x14ac:dyDescent="0.4">
      <c r="A157" s="206" t="s">
        <v>434</v>
      </c>
      <c r="B157" s="38">
        <v>30.6</v>
      </c>
      <c r="C157" s="38">
        <v>27.9</v>
      </c>
      <c r="D157" s="38">
        <v>53.1</v>
      </c>
      <c r="E157" s="38">
        <v>52.1</v>
      </c>
      <c r="F157" s="207">
        <v>17.3</v>
      </c>
      <c r="G157"/>
      <c r="H157"/>
      <c r="I157"/>
      <c r="J157"/>
      <c r="K157"/>
    </row>
    <row r="158" spans="1:11" ht="15" thickBot="1" x14ac:dyDescent="0.4">
      <c r="A158" s="206" t="s">
        <v>435</v>
      </c>
      <c r="B158" s="38">
        <v>22.5</v>
      </c>
      <c r="C158" s="38">
        <v>21.2</v>
      </c>
      <c r="D158" s="38">
        <v>49.5</v>
      </c>
      <c r="E158" s="38">
        <v>49.1</v>
      </c>
      <c r="F158" s="207">
        <v>11</v>
      </c>
      <c r="G158"/>
      <c r="H158"/>
      <c r="I158"/>
      <c r="J158"/>
      <c r="K158"/>
    </row>
    <row r="159" spans="1:11" ht="15" thickBot="1" x14ac:dyDescent="0.4">
      <c r="A159" s="206" t="s">
        <v>445</v>
      </c>
      <c r="B159" s="38">
        <v>23.4</v>
      </c>
      <c r="C159" s="38">
        <v>22</v>
      </c>
      <c r="D159" s="38">
        <v>57.1</v>
      </c>
      <c r="E159" s="38">
        <v>0.1</v>
      </c>
      <c r="F159" s="207">
        <v>10.8</v>
      </c>
      <c r="G159"/>
      <c r="H159"/>
      <c r="I159"/>
      <c r="J159"/>
      <c r="K159"/>
    </row>
    <row r="160" spans="1:11" ht="15" thickBot="1" x14ac:dyDescent="0.4">
      <c r="A160" s="206" t="s">
        <v>437</v>
      </c>
      <c r="B160" s="38">
        <v>16.600000000000001</v>
      </c>
      <c r="C160" s="38">
        <v>16.399999999999999</v>
      </c>
      <c r="D160" s="38">
        <v>48.6</v>
      </c>
      <c r="E160" s="38" t="s">
        <v>213</v>
      </c>
      <c r="F160" s="207">
        <v>2.7</v>
      </c>
      <c r="G160"/>
      <c r="H160"/>
      <c r="I160"/>
      <c r="J160"/>
      <c r="K160"/>
    </row>
    <row r="161" spans="1:11" ht="15" thickBot="1" x14ac:dyDescent="0.4">
      <c r="A161" s="206" t="s">
        <v>438</v>
      </c>
      <c r="B161" s="38">
        <v>23.1</v>
      </c>
      <c r="C161" s="38">
        <v>22.8</v>
      </c>
      <c r="D161" s="38">
        <v>50.7</v>
      </c>
      <c r="E161" s="38" t="s">
        <v>213</v>
      </c>
      <c r="F161" s="207">
        <v>3.2</v>
      </c>
      <c r="G161"/>
      <c r="H161"/>
      <c r="I161"/>
      <c r="J161"/>
      <c r="K161"/>
    </row>
    <row r="162" spans="1:11" ht="15" thickBot="1" x14ac:dyDescent="0.4">
      <c r="A162" s="1100" t="s">
        <v>454</v>
      </c>
      <c r="B162" s="1101">
        <v>19.899999999999999</v>
      </c>
      <c r="C162" s="1101">
        <v>19.8</v>
      </c>
      <c r="D162" s="1101">
        <v>1.1000000000000001</v>
      </c>
      <c r="E162" s="1101">
        <v>1</v>
      </c>
      <c r="F162" s="1102">
        <v>25.7</v>
      </c>
      <c r="G162"/>
      <c r="H162"/>
      <c r="I162"/>
      <c r="J162"/>
      <c r="K162"/>
    </row>
    <row r="163" spans="1:11" ht="15" thickBot="1" x14ac:dyDescent="0.4">
      <c r="A163" s="206" t="s">
        <v>439</v>
      </c>
      <c r="B163" s="38">
        <v>31.8</v>
      </c>
      <c r="C163" s="38">
        <v>28.3</v>
      </c>
      <c r="D163" s="38">
        <v>54.4</v>
      </c>
      <c r="E163" s="38">
        <v>54.4</v>
      </c>
      <c r="F163" s="207">
        <v>20.100000000000001</v>
      </c>
      <c r="G163"/>
      <c r="H163"/>
      <c r="I163"/>
      <c r="J163"/>
      <c r="K163"/>
    </row>
    <row r="164" spans="1:11" ht="15" thickBot="1" x14ac:dyDescent="0.4">
      <c r="A164" s="206" t="s">
        <v>440</v>
      </c>
      <c r="B164" s="38">
        <v>27.9</v>
      </c>
      <c r="C164" s="38">
        <v>25.1</v>
      </c>
      <c r="D164" s="38">
        <v>48.4</v>
      </c>
      <c r="E164" s="38" t="s">
        <v>213</v>
      </c>
      <c r="F164" s="207">
        <v>20.9</v>
      </c>
      <c r="G164"/>
      <c r="H164"/>
      <c r="I164"/>
      <c r="J164"/>
      <c r="K164"/>
    </row>
    <row r="165" spans="1:11" ht="14.5" x14ac:dyDescent="0.35">
      <c r="A165" s="5" t="s">
        <v>2097</v>
      </c>
      <c r="C165"/>
      <c r="D165"/>
      <c r="E165"/>
      <c r="F165"/>
      <c r="G165"/>
      <c r="H165"/>
      <c r="I165"/>
      <c r="J165"/>
      <c r="K165"/>
    </row>
    <row r="166" spans="1:11" ht="14.5" x14ac:dyDescent="0.35">
      <c r="A166" s="5" t="s">
        <v>2109</v>
      </c>
      <c r="C166"/>
      <c r="D166"/>
      <c r="E166"/>
      <c r="F166"/>
      <c r="G166"/>
      <c r="H166"/>
      <c r="I166"/>
      <c r="J166"/>
      <c r="K166"/>
    </row>
  </sheetData>
  <mergeCells count="19">
    <mergeCell ref="A3:A4"/>
    <mergeCell ref="B3:B4"/>
    <mergeCell ref="C3:C4"/>
    <mergeCell ref="D3:I3"/>
    <mergeCell ref="A35:A36"/>
    <mergeCell ref="B35:B36"/>
    <mergeCell ref="C35:C36"/>
    <mergeCell ref="D35:G35"/>
    <mergeCell ref="A136:A137"/>
    <mergeCell ref="B136:C136"/>
    <mergeCell ref="D136:F136"/>
    <mergeCell ref="A68:A69"/>
    <mergeCell ref="B68:D68"/>
    <mergeCell ref="E68:K68"/>
    <mergeCell ref="A101:A102"/>
    <mergeCell ref="B101:D101"/>
    <mergeCell ref="E101:E102"/>
    <mergeCell ref="F101:F102"/>
    <mergeCell ref="G101:G102"/>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1:K41"/>
  <sheetViews>
    <sheetView zoomScaleNormal="100" workbookViewId="0"/>
  </sheetViews>
  <sheetFormatPr defaultColWidth="9.1796875" defaultRowHeight="13" x14ac:dyDescent="0.35"/>
  <cols>
    <col min="1" max="1" width="16" style="174" customWidth="1"/>
    <col min="2" max="2" width="36.453125" style="174" customWidth="1"/>
    <col min="3" max="3" width="21" style="174" customWidth="1"/>
    <col min="4" max="4" width="61" style="174" customWidth="1"/>
    <col min="5" max="5" width="15.453125" style="174" customWidth="1"/>
    <col min="6" max="6" width="9.26953125" style="174" bestFit="1" customWidth="1"/>
    <col min="7" max="8" width="11.453125" style="174" bestFit="1" customWidth="1"/>
    <col min="9" max="9" width="7.453125" style="174" customWidth="1"/>
    <col min="10" max="10" width="12.81640625" style="174" customWidth="1"/>
    <col min="11" max="16384" width="9.1796875" style="174"/>
  </cols>
  <sheetData>
    <row r="1" spans="1:11" ht="14.5" thickBot="1" x14ac:dyDescent="0.35">
      <c r="A1" s="9" t="s">
        <v>2101</v>
      </c>
    </row>
    <row r="2" spans="1:11" ht="36.5" thickBot="1" x14ac:dyDescent="0.4">
      <c r="A2" s="298" t="s">
        <v>1697</v>
      </c>
      <c r="B2" s="259" t="s">
        <v>923</v>
      </c>
      <c r="C2" s="259" t="s">
        <v>1698</v>
      </c>
      <c r="D2" s="259" t="s">
        <v>466</v>
      </c>
      <c r="E2" s="259" t="s">
        <v>1699</v>
      </c>
      <c r="F2" s="259" t="s">
        <v>1700</v>
      </c>
      <c r="G2" s="259" t="s">
        <v>984</v>
      </c>
      <c r="H2" s="259" t="s">
        <v>985</v>
      </c>
      <c r="I2" s="259" t="s">
        <v>878</v>
      </c>
      <c r="J2" s="259" t="s">
        <v>924</v>
      </c>
      <c r="K2" s="259" t="s">
        <v>936</v>
      </c>
    </row>
    <row r="3" spans="1:11" ht="13.5" customHeight="1" thickBot="1" x14ac:dyDescent="0.4">
      <c r="A3" s="992" t="s">
        <v>1694</v>
      </c>
      <c r="B3" s="993"/>
      <c r="C3" s="993"/>
      <c r="D3" s="993"/>
      <c r="E3" s="993"/>
      <c r="F3" s="993"/>
      <c r="G3" s="993"/>
      <c r="H3" s="993"/>
      <c r="I3" s="993"/>
      <c r="J3" s="993"/>
      <c r="K3" s="994"/>
    </row>
    <row r="4" spans="1:11" ht="84.5" thickBot="1" x14ac:dyDescent="0.4">
      <c r="A4" s="673" t="s">
        <v>1839</v>
      </c>
      <c r="B4" s="724" t="s">
        <v>1705</v>
      </c>
      <c r="C4" s="725" t="s">
        <v>1840</v>
      </c>
      <c r="D4" s="724" t="s">
        <v>1841</v>
      </c>
      <c r="E4" s="726">
        <v>45728</v>
      </c>
      <c r="F4" s="726">
        <v>45777</v>
      </c>
      <c r="G4" s="727">
        <v>1455674.85</v>
      </c>
      <c r="H4" s="727">
        <v>1144740</v>
      </c>
      <c r="I4" s="728" t="s">
        <v>1707</v>
      </c>
      <c r="J4" s="724" t="s">
        <v>1696</v>
      </c>
      <c r="K4" s="724" t="s">
        <v>937</v>
      </c>
    </row>
    <row r="5" spans="1:11" ht="48.5" thickBot="1" x14ac:dyDescent="0.4">
      <c r="A5" s="673" t="s">
        <v>1842</v>
      </c>
      <c r="B5" s="724" t="s">
        <v>1705</v>
      </c>
      <c r="C5" s="725" t="s">
        <v>1843</v>
      </c>
      <c r="D5" s="724" t="s">
        <v>1844</v>
      </c>
      <c r="E5" s="726">
        <v>45728</v>
      </c>
      <c r="F5" s="726">
        <v>45777</v>
      </c>
      <c r="G5" s="727">
        <v>842946.76</v>
      </c>
      <c r="H5" s="727">
        <v>691766</v>
      </c>
      <c r="I5" s="728" t="s">
        <v>1707</v>
      </c>
      <c r="J5" s="724" t="s">
        <v>1696</v>
      </c>
      <c r="K5" s="724" t="s">
        <v>937</v>
      </c>
    </row>
    <row r="6" spans="1:11" ht="60.5" thickBot="1" x14ac:dyDescent="0.4">
      <c r="A6" s="673" t="s">
        <v>1845</v>
      </c>
      <c r="B6" s="724" t="s">
        <v>1705</v>
      </c>
      <c r="C6" s="725" t="s">
        <v>1846</v>
      </c>
      <c r="D6" s="724" t="s">
        <v>1847</v>
      </c>
      <c r="E6" s="726">
        <v>45849</v>
      </c>
      <c r="F6" s="726">
        <v>45910</v>
      </c>
      <c r="G6" s="727">
        <v>12938940</v>
      </c>
      <c r="H6" s="727">
        <v>10229525.960000001</v>
      </c>
      <c r="I6" s="728" t="s">
        <v>1695</v>
      </c>
      <c r="J6" s="724" t="s">
        <v>1696</v>
      </c>
      <c r="K6" s="724" t="s">
        <v>1848</v>
      </c>
    </row>
    <row r="7" spans="1:11" ht="60.5" thickBot="1" x14ac:dyDescent="0.4">
      <c r="A7" s="673" t="s">
        <v>1849</v>
      </c>
      <c r="B7" s="724" t="s">
        <v>1705</v>
      </c>
      <c r="C7" s="725" t="s">
        <v>1850</v>
      </c>
      <c r="D7" s="724" t="s">
        <v>1851</v>
      </c>
      <c r="E7" s="726">
        <v>45852</v>
      </c>
      <c r="F7" s="726">
        <v>45930</v>
      </c>
      <c r="G7" s="727">
        <v>12290127.08</v>
      </c>
      <c r="H7" s="727">
        <v>10446608.02</v>
      </c>
      <c r="I7" s="728" t="s">
        <v>1695</v>
      </c>
      <c r="J7" s="724" t="s">
        <v>1696</v>
      </c>
      <c r="K7" s="724" t="s">
        <v>1852</v>
      </c>
    </row>
    <row r="8" spans="1:11" ht="48.5" thickBot="1" x14ac:dyDescent="0.4">
      <c r="A8" s="673" t="s">
        <v>1853</v>
      </c>
      <c r="B8" s="724" t="s">
        <v>1701</v>
      </c>
      <c r="C8" s="725" t="s">
        <v>1854</v>
      </c>
      <c r="D8" s="724" t="s">
        <v>1855</v>
      </c>
      <c r="E8" s="726">
        <v>45975</v>
      </c>
      <c r="F8" s="726">
        <v>46080</v>
      </c>
      <c r="G8" s="727"/>
      <c r="H8" s="727">
        <v>2690000</v>
      </c>
      <c r="I8" s="728" t="s">
        <v>1695</v>
      </c>
      <c r="J8" s="724" t="s">
        <v>1696</v>
      </c>
      <c r="K8" s="724" t="s">
        <v>1069</v>
      </c>
    </row>
    <row r="9" spans="1:11" ht="48.5" thickBot="1" x14ac:dyDescent="0.4">
      <c r="A9" s="298" t="s">
        <v>980</v>
      </c>
      <c r="B9" s="259" t="s">
        <v>923</v>
      </c>
      <c r="C9" s="259" t="s">
        <v>981</v>
      </c>
      <c r="D9" s="259" t="s">
        <v>466</v>
      </c>
      <c r="E9" s="259" t="s">
        <v>982</v>
      </c>
      <c r="F9" s="259" t="s">
        <v>983</v>
      </c>
      <c r="G9" s="259" t="s">
        <v>984</v>
      </c>
      <c r="H9" s="259" t="s">
        <v>985</v>
      </c>
      <c r="I9" s="259" t="s">
        <v>878</v>
      </c>
      <c r="J9" s="259" t="s">
        <v>924</v>
      </c>
      <c r="K9" s="259" t="s">
        <v>936</v>
      </c>
    </row>
    <row r="10" spans="1:11" ht="13.5" customHeight="1" thickBot="1" x14ac:dyDescent="0.4">
      <c r="A10" s="992" t="s">
        <v>1856</v>
      </c>
      <c r="B10" s="993"/>
      <c r="C10" s="993"/>
      <c r="D10" s="993"/>
      <c r="E10" s="993"/>
      <c r="F10" s="993"/>
      <c r="G10" s="993"/>
      <c r="H10" s="993"/>
      <c r="I10" s="993"/>
      <c r="J10" s="993"/>
      <c r="K10" s="994"/>
    </row>
    <row r="11" spans="1:11" ht="108.5" thickBot="1" x14ac:dyDescent="0.4">
      <c r="A11" s="673" t="s">
        <v>1857</v>
      </c>
      <c r="B11" s="724" t="s">
        <v>1701</v>
      </c>
      <c r="C11" s="725" t="s">
        <v>1858</v>
      </c>
      <c r="D11" s="724" t="s">
        <v>1859</v>
      </c>
      <c r="E11" s="726">
        <v>45737</v>
      </c>
      <c r="F11" s="726">
        <v>45777</v>
      </c>
      <c r="G11" s="727"/>
      <c r="H11" s="727">
        <v>32896266</v>
      </c>
      <c r="I11" s="728" t="s">
        <v>1695</v>
      </c>
      <c r="J11" s="724" t="s">
        <v>1696</v>
      </c>
      <c r="K11" s="724" t="s">
        <v>1069</v>
      </c>
    </row>
    <row r="12" spans="1:11" ht="84.5" thickBot="1" x14ac:dyDescent="0.4">
      <c r="A12" s="673" t="s">
        <v>1860</v>
      </c>
      <c r="B12" s="724" t="s">
        <v>1705</v>
      </c>
      <c r="C12" s="725" t="s">
        <v>1861</v>
      </c>
      <c r="D12" s="724" t="s">
        <v>1862</v>
      </c>
      <c r="E12" s="726">
        <v>45770</v>
      </c>
      <c r="F12" s="726">
        <v>45808</v>
      </c>
      <c r="G12" s="727">
        <v>27487230</v>
      </c>
      <c r="H12" s="727">
        <v>22943590.879999999</v>
      </c>
      <c r="I12" s="728" t="s">
        <v>1695</v>
      </c>
      <c r="J12" s="724" t="s">
        <v>1696</v>
      </c>
      <c r="K12" s="724" t="s">
        <v>937</v>
      </c>
    </row>
    <row r="13" spans="1:11" ht="84.5" thickBot="1" x14ac:dyDescent="0.4">
      <c r="A13" s="673" t="s">
        <v>1863</v>
      </c>
      <c r="B13" s="724" t="s">
        <v>1705</v>
      </c>
      <c r="C13" s="725" t="s">
        <v>1864</v>
      </c>
      <c r="D13" s="724" t="s">
        <v>1865</v>
      </c>
      <c r="E13" s="726">
        <v>46001</v>
      </c>
      <c r="F13" s="726">
        <v>46081</v>
      </c>
      <c r="G13" s="727">
        <v>2845920</v>
      </c>
      <c r="H13" s="727">
        <v>2419032</v>
      </c>
      <c r="I13" s="728" t="s">
        <v>1695</v>
      </c>
      <c r="J13" s="724" t="s">
        <v>1696</v>
      </c>
      <c r="K13" s="724" t="s">
        <v>937</v>
      </c>
    </row>
    <row r="14" spans="1:11" ht="36.5" thickBot="1" x14ac:dyDescent="0.4">
      <c r="A14" s="298" t="s">
        <v>1697</v>
      </c>
      <c r="B14" s="259" t="s">
        <v>923</v>
      </c>
      <c r="C14" s="259" t="s">
        <v>1698</v>
      </c>
      <c r="D14" s="259" t="s">
        <v>466</v>
      </c>
      <c r="E14" s="259" t="s">
        <v>1699</v>
      </c>
      <c r="F14" s="259" t="s">
        <v>1700</v>
      </c>
      <c r="G14" s="259" t="s">
        <v>984</v>
      </c>
      <c r="H14" s="259" t="s">
        <v>985</v>
      </c>
      <c r="I14" s="259" t="s">
        <v>878</v>
      </c>
      <c r="J14" s="259" t="s">
        <v>924</v>
      </c>
      <c r="K14" s="259" t="s">
        <v>936</v>
      </c>
    </row>
    <row r="15" spans="1:11" ht="13.5" customHeight="1" thickBot="1" x14ac:dyDescent="0.4">
      <c r="A15" s="992" t="s">
        <v>1706</v>
      </c>
      <c r="B15" s="993"/>
      <c r="C15" s="993"/>
      <c r="D15" s="993"/>
      <c r="E15" s="993"/>
      <c r="F15" s="993"/>
      <c r="G15" s="993"/>
      <c r="H15" s="993"/>
      <c r="I15" s="993"/>
      <c r="J15" s="993"/>
      <c r="K15" s="994"/>
    </row>
    <row r="16" spans="1:11" ht="108.5" thickBot="1" x14ac:dyDescent="0.4">
      <c r="A16" s="673" t="s">
        <v>1866</v>
      </c>
      <c r="B16" s="724" t="s">
        <v>1705</v>
      </c>
      <c r="C16" s="725" t="s">
        <v>1867</v>
      </c>
      <c r="D16" s="724" t="s">
        <v>1868</v>
      </c>
      <c r="E16" s="726">
        <v>45779</v>
      </c>
      <c r="F16" s="726">
        <v>45840</v>
      </c>
      <c r="G16" s="727">
        <v>3806279.76</v>
      </c>
      <c r="H16" s="727">
        <v>3235337.8</v>
      </c>
      <c r="I16" s="728" t="s">
        <v>1695</v>
      </c>
      <c r="J16" s="724" t="s">
        <v>1696</v>
      </c>
      <c r="K16" s="724" t="s">
        <v>1869</v>
      </c>
    </row>
    <row r="17" spans="1:11" ht="36.5" thickBot="1" x14ac:dyDescent="0.4">
      <c r="A17" s="298" t="s">
        <v>1697</v>
      </c>
      <c r="B17" s="259" t="s">
        <v>923</v>
      </c>
      <c r="C17" s="259" t="s">
        <v>1698</v>
      </c>
      <c r="D17" s="259" t="s">
        <v>466</v>
      </c>
      <c r="E17" s="259" t="s">
        <v>1699</v>
      </c>
      <c r="F17" s="259" t="s">
        <v>1700</v>
      </c>
      <c r="G17" s="259" t="s">
        <v>984</v>
      </c>
      <c r="H17" s="259" t="s">
        <v>985</v>
      </c>
      <c r="I17" s="259" t="s">
        <v>878</v>
      </c>
      <c r="J17" s="259" t="s">
        <v>924</v>
      </c>
      <c r="K17" s="259" t="s">
        <v>936</v>
      </c>
    </row>
    <row r="18" spans="1:11" ht="13.5" customHeight="1" thickBot="1" x14ac:dyDescent="0.4">
      <c r="A18" s="992" t="s">
        <v>1870</v>
      </c>
      <c r="B18" s="993"/>
      <c r="C18" s="993"/>
      <c r="D18" s="993"/>
      <c r="E18" s="993"/>
      <c r="F18" s="993"/>
      <c r="G18" s="993"/>
      <c r="H18" s="993"/>
      <c r="I18" s="993"/>
      <c r="J18" s="993"/>
      <c r="K18" s="994"/>
    </row>
    <row r="19" spans="1:11" ht="60.5" thickBot="1" x14ac:dyDescent="0.4">
      <c r="A19" s="673" t="s">
        <v>1871</v>
      </c>
      <c r="B19" s="724" t="s">
        <v>1705</v>
      </c>
      <c r="C19" s="725" t="s">
        <v>1872</v>
      </c>
      <c r="D19" s="724" t="s">
        <v>1873</v>
      </c>
      <c r="E19" s="726">
        <v>45888</v>
      </c>
      <c r="F19" s="726">
        <v>45949</v>
      </c>
      <c r="G19" s="727">
        <v>12447749.41</v>
      </c>
      <c r="H19" s="727">
        <v>10580587</v>
      </c>
      <c r="I19" s="728" t="s">
        <v>1695</v>
      </c>
      <c r="J19" s="724" t="s">
        <v>1696</v>
      </c>
      <c r="K19" s="724" t="s">
        <v>937</v>
      </c>
    </row>
    <row r="20" spans="1:11" ht="13.5" customHeight="1" thickBot="1" x14ac:dyDescent="0.4">
      <c r="A20" s="298" t="s">
        <v>1697</v>
      </c>
      <c r="B20" s="259" t="s">
        <v>923</v>
      </c>
      <c r="C20" s="259" t="s">
        <v>1698</v>
      </c>
      <c r="D20" s="259" t="s">
        <v>466</v>
      </c>
      <c r="E20" s="259" t="s">
        <v>1699</v>
      </c>
      <c r="F20" s="259" t="s">
        <v>1700</v>
      </c>
      <c r="G20" s="259" t="s">
        <v>984</v>
      </c>
      <c r="H20" s="259" t="s">
        <v>985</v>
      </c>
      <c r="I20" s="259" t="s">
        <v>878</v>
      </c>
      <c r="J20" s="259" t="s">
        <v>924</v>
      </c>
      <c r="K20" s="259" t="s">
        <v>936</v>
      </c>
    </row>
    <row r="21" spans="1:11" ht="13.5" customHeight="1" thickBot="1" x14ac:dyDescent="0.4">
      <c r="A21" s="992" t="s">
        <v>1874</v>
      </c>
      <c r="B21" s="993"/>
      <c r="C21" s="993"/>
      <c r="D21" s="993"/>
      <c r="E21" s="993"/>
      <c r="F21" s="993"/>
      <c r="G21" s="993"/>
      <c r="H21" s="993"/>
      <c r="I21" s="993"/>
      <c r="J21" s="993"/>
      <c r="K21" s="994"/>
    </row>
    <row r="22" spans="1:11" ht="120.5" thickBot="1" x14ac:dyDescent="0.4">
      <c r="A22" s="673" t="s">
        <v>1875</v>
      </c>
      <c r="B22" s="724" t="s">
        <v>1705</v>
      </c>
      <c r="C22" s="725" t="s">
        <v>1876</v>
      </c>
      <c r="D22" s="724" t="s">
        <v>1877</v>
      </c>
      <c r="E22" s="726">
        <v>45779</v>
      </c>
      <c r="F22" s="726">
        <v>45839</v>
      </c>
      <c r="G22" s="727">
        <v>8483557.4700000007</v>
      </c>
      <c r="H22" s="727">
        <v>7211023.8499999996</v>
      </c>
      <c r="I22" s="728" t="s">
        <v>1695</v>
      </c>
      <c r="J22" s="724" t="s">
        <v>1696</v>
      </c>
      <c r="K22" s="724" t="s">
        <v>1852</v>
      </c>
    </row>
    <row r="23" spans="1:11" ht="36.5" thickBot="1" x14ac:dyDescent="0.4">
      <c r="A23" s="298" t="s">
        <v>1697</v>
      </c>
      <c r="B23" s="259" t="s">
        <v>923</v>
      </c>
      <c r="C23" s="259" t="s">
        <v>1698</v>
      </c>
      <c r="D23" s="259" t="s">
        <v>466</v>
      </c>
      <c r="E23" s="259" t="s">
        <v>1699</v>
      </c>
      <c r="F23" s="259" t="s">
        <v>1700</v>
      </c>
      <c r="G23" s="259" t="s">
        <v>984</v>
      </c>
      <c r="H23" s="259" t="s">
        <v>985</v>
      </c>
      <c r="I23" s="259" t="s">
        <v>878</v>
      </c>
      <c r="J23" s="259" t="s">
        <v>924</v>
      </c>
      <c r="K23" s="259" t="s">
        <v>936</v>
      </c>
    </row>
    <row r="24" spans="1:11" ht="13.5" customHeight="1" thickBot="1" x14ac:dyDescent="0.4">
      <c r="A24" s="992" t="s">
        <v>1708</v>
      </c>
      <c r="B24" s="993"/>
      <c r="C24" s="993"/>
      <c r="D24" s="993"/>
      <c r="E24" s="993"/>
      <c r="F24" s="993"/>
      <c r="G24" s="993"/>
      <c r="H24" s="993"/>
      <c r="I24" s="993"/>
      <c r="J24" s="993"/>
      <c r="K24" s="994"/>
    </row>
    <row r="25" spans="1:11" ht="84.5" thickBot="1" x14ac:dyDescent="0.4">
      <c r="A25" s="673" t="s">
        <v>1878</v>
      </c>
      <c r="B25" s="724" t="s">
        <v>1701</v>
      </c>
      <c r="C25" s="725" t="s">
        <v>1879</v>
      </c>
      <c r="D25" s="724" t="s">
        <v>1880</v>
      </c>
      <c r="E25" s="726">
        <v>45846</v>
      </c>
      <c r="F25" s="726">
        <v>46053</v>
      </c>
      <c r="G25" s="727"/>
      <c r="H25" s="727">
        <v>4700000</v>
      </c>
      <c r="I25" s="728" t="s">
        <v>1695</v>
      </c>
      <c r="J25" s="724" t="s">
        <v>1696</v>
      </c>
      <c r="K25" s="724" t="s">
        <v>1069</v>
      </c>
    </row>
    <row r="26" spans="1:11" ht="84.5" thickBot="1" x14ac:dyDescent="0.4">
      <c r="A26" s="673" t="s">
        <v>1881</v>
      </c>
      <c r="B26" s="724" t="s">
        <v>1705</v>
      </c>
      <c r="C26" s="725" t="s">
        <v>1882</v>
      </c>
      <c r="D26" s="724" t="s">
        <v>1883</v>
      </c>
      <c r="E26" s="726">
        <v>45782</v>
      </c>
      <c r="F26" s="726">
        <v>45842</v>
      </c>
      <c r="G26" s="727">
        <v>2402677.2000000002</v>
      </c>
      <c r="H26" s="727">
        <v>2042275.62</v>
      </c>
      <c r="I26" s="728" t="s">
        <v>1695</v>
      </c>
      <c r="J26" s="724" t="s">
        <v>1696</v>
      </c>
      <c r="K26" s="724" t="s">
        <v>1884</v>
      </c>
    </row>
    <row r="27" spans="1:11" ht="84.5" thickBot="1" x14ac:dyDescent="0.4">
      <c r="A27" s="673" t="s">
        <v>1885</v>
      </c>
      <c r="B27" s="724" t="s">
        <v>1705</v>
      </c>
      <c r="C27" s="725" t="s">
        <v>1886</v>
      </c>
      <c r="D27" s="724" t="s">
        <v>1887</v>
      </c>
      <c r="E27" s="726">
        <v>45995</v>
      </c>
      <c r="F27" s="726">
        <v>46356</v>
      </c>
      <c r="G27" s="727">
        <v>3878597</v>
      </c>
      <c r="H27" s="727">
        <v>3296807</v>
      </c>
      <c r="I27" s="728" t="s">
        <v>1707</v>
      </c>
      <c r="J27" s="724" t="s">
        <v>1696</v>
      </c>
      <c r="K27" s="724" t="s">
        <v>1869</v>
      </c>
    </row>
    <row r="28" spans="1:11" ht="72.5" thickBot="1" x14ac:dyDescent="0.4">
      <c r="A28" s="673" t="s">
        <v>1888</v>
      </c>
      <c r="B28" s="724" t="s">
        <v>1701</v>
      </c>
      <c r="C28" s="725" t="s">
        <v>1889</v>
      </c>
      <c r="D28" s="724" t="s">
        <v>1890</v>
      </c>
      <c r="E28" s="726">
        <v>45895</v>
      </c>
      <c r="F28" s="726"/>
      <c r="G28" s="727"/>
      <c r="H28" s="727">
        <v>8713148</v>
      </c>
      <c r="I28" s="728" t="s">
        <v>1707</v>
      </c>
      <c r="J28" s="724" t="s">
        <v>1696</v>
      </c>
      <c r="K28" s="724" t="s">
        <v>1069</v>
      </c>
    </row>
    <row r="29" spans="1:11" ht="60.5" thickBot="1" x14ac:dyDescent="0.4">
      <c r="A29" s="673" t="s">
        <v>1891</v>
      </c>
      <c r="B29" s="724" t="s">
        <v>1705</v>
      </c>
      <c r="C29" s="725" t="s">
        <v>1892</v>
      </c>
      <c r="D29" s="724" t="s">
        <v>1893</v>
      </c>
      <c r="E29" s="726">
        <v>45999</v>
      </c>
      <c r="F29" s="726">
        <v>46203</v>
      </c>
      <c r="G29" s="727">
        <v>7367139</v>
      </c>
      <c r="H29" s="727">
        <v>6004474</v>
      </c>
      <c r="I29" s="728" t="s">
        <v>1707</v>
      </c>
      <c r="J29" s="724" t="s">
        <v>1696</v>
      </c>
      <c r="K29" s="724" t="s">
        <v>1709</v>
      </c>
    </row>
    <row r="30" spans="1:11" ht="84.5" thickBot="1" x14ac:dyDescent="0.4">
      <c r="A30" s="673" t="s">
        <v>1894</v>
      </c>
      <c r="B30" s="724" t="s">
        <v>1701</v>
      </c>
      <c r="C30" s="725" t="s">
        <v>1895</v>
      </c>
      <c r="D30" s="724" t="s">
        <v>1896</v>
      </c>
      <c r="E30" s="726">
        <v>45995</v>
      </c>
      <c r="F30" s="726"/>
      <c r="G30" s="727"/>
      <c r="H30" s="727">
        <v>7200000</v>
      </c>
      <c r="I30" s="728" t="s">
        <v>1695</v>
      </c>
      <c r="J30" s="724" t="s">
        <v>1696</v>
      </c>
      <c r="K30" s="724" t="s">
        <v>1069</v>
      </c>
    </row>
    <row r="31" spans="1:11" ht="36.5" thickBot="1" x14ac:dyDescent="0.4">
      <c r="A31" s="298" t="s">
        <v>1697</v>
      </c>
      <c r="B31" s="259" t="s">
        <v>923</v>
      </c>
      <c r="C31" s="259" t="s">
        <v>1698</v>
      </c>
      <c r="D31" s="259" t="s">
        <v>466</v>
      </c>
      <c r="E31" s="259" t="s">
        <v>1699</v>
      </c>
      <c r="F31" s="259" t="s">
        <v>1700</v>
      </c>
      <c r="G31" s="259" t="s">
        <v>984</v>
      </c>
      <c r="H31" s="259" t="s">
        <v>985</v>
      </c>
      <c r="I31" s="259" t="s">
        <v>878</v>
      </c>
      <c r="J31" s="259" t="s">
        <v>924</v>
      </c>
      <c r="K31" s="259" t="s">
        <v>936</v>
      </c>
    </row>
    <row r="32" spans="1:11" ht="13.5" customHeight="1" thickBot="1" x14ac:dyDescent="0.4">
      <c r="A32" s="992" t="s">
        <v>1710</v>
      </c>
      <c r="B32" s="993"/>
      <c r="C32" s="993"/>
      <c r="D32" s="993"/>
      <c r="E32" s="993"/>
      <c r="F32" s="993"/>
      <c r="G32" s="993"/>
      <c r="H32" s="993"/>
      <c r="I32" s="993"/>
      <c r="J32" s="993"/>
      <c r="K32" s="994"/>
    </row>
    <row r="33" spans="1:11" ht="84.5" thickBot="1" x14ac:dyDescent="0.4">
      <c r="A33" s="673" t="s">
        <v>1897</v>
      </c>
      <c r="B33" s="724" t="s">
        <v>1701</v>
      </c>
      <c r="C33" s="725" t="s">
        <v>1712</v>
      </c>
      <c r="D33" s="724" t="s">
        <v>1898</v>
      </c>
      <c r="E33" s="726">
        <v>45751</v>
      </c>
      <c r="F33" s="726">
        <v>45807</v>
      </c>
      <c r="G33" s="727"/>
      <c r="H33" s="727">
        <v>10850000</v>
      </c>
      <c r="I33" s="728" t="s">
        <v>1695</v>
      </c>
      <c r="J33" s="724" t="s">
        <v>1696</v>
      </c>
      <c r="K33" s="724" t="s">
        <v>1069</v>
      </c>
    </row>
    <row r="34" spans="1:11" ht="96.5" thickBot="1" x14ac:dyDescent="0.4">
      <c r="A34" s="673" t="s">
        <v>1899</v>
      </c>
      <c r="B34" s="724" t="s">
        <v>1701</v>
      </c>
      <c r="C34" s="725" t="s">
        <v>1713</v>
      </c>
      <c r="D34" s="724" t="s">
        <v>1900</v>
      </c>
      <c r="E34" s="726">
        <v>45777</v>
      </c>
      <c r="F34" s="726">
        <v>45838</v>
      </c>
      <c r="G34" s="727"/>
      <c r="H34" s="727">
        <v>11342292</v>
      </c>
      <c r="I34" s="728" t="s">
        <v>1695</v>
      </c>
      <c r="J34" s="724" t="s">
        <v>1696</v>
      </c>
      <c r="K34" s="724" t="s">
        <v>1069</v>
      </c>
    </row>
    <row r="35" spans="1:11" ht="96.5" thickBot="1" x14ac:dyDescent="0.4">
      <c r="A35" s="673" t="s">
        <v>1901</v>
      </c>
      <c r="B35" s="724" t="s">
        <v>1701</v>
      </c>
      <c r="C35" s="725" t="s">
        <v>1714</v>
      </c>
      <c r="D35" s="724" t="s">
        <v>1902</v>
      </c>
      <c r="E35" s="726">
        <v>45848</v>
      </c>
      <c r="F35" s="726">
        <v>45964</v>
      </c>
      <c r="G35" s="727"/>
      <c r="H35" s="727">
        <v>7685000</v>
      </c>
      <c r="I35" s="728" t="s">
        <v>1695</v>
      </c>
      <c r="J35" s="724" t="s">
        <v>1696</v>
      </c>
      <c r="K35" s="724" t="s">
        <v>1069</v>
      </c>
    </row>
    <row r="36" spans="1:11" ht="132.5" thickBot="1" x14ac:dyDescent="0.4">
      <c r="A36" s="673" t="s">
        <v>1903</v>
      </c>
      <c r="B36" s="724" t="s">
        <v>1711</v>
      </c>
      <c r="C36" s="725" t="s">
        <v>1904</v>
      </c>
      <c r="D36" s="724" t="s">
        <v>1905</v>
      </c>
      <c r="E36" s="726">
        <v>45862</v>
      </c>
      <c r="F36" s="726">
        <v>45919</v>
      </c>
      <c r="G36" s="727"/>
      <c r="H36" s="727">
        <v>5000000</v>
      </c>
      <c r="I36" s="728" t="s">
        <v>1695</v>
      </c>
      <c r="J36" s="724" t="s">
        <v>1696</v>
      </c>
      <c r="K36" s="724" t="s">
        <v>1069</v>
      </c>
    </row>
    <row r="37" spans="1:11" ht="108.5" thickBot="1" x14ac:dyDescent="0.4">
      <c r="A37" s="673" t="s">
        <v>1906</v>
      </c>
      <c r="B37" s="724" t="s">
        <v>1705</v>
      </c>
      <c r="C37" s="725" t="s">
        <v>1907</v>
      </c>
      <c r="D37" s="724" t="s">
        <v>1908</v>
      </c>
      <c r="E37" s="726">
        <v>46009</v>
      </c>
      <c r="F37" s="726">
        <v>46112</v>
      </c>
      <c r="G37" s="727">
        <v>4307807.63</v>
      </c>
      <c r="H37" s="727">
        <v>4092417.25</v>
      </c>
      <c r="I37" s="728" t="s">
        <v>1695</v>
      </c>
      <c r="J37" s="724" t="s">
        <v>1696</v>
      </c>
      <c r="K37" s="724" t="s">
        <v>937</v>
      </c>
    </row>
    <row r="38" spans="1:11" ht="36.5" thickBot="1" x14ac:dyDescent="0.4">
      <c r="A38" s="298" t="s">
        <v>1697</v>
      </c>
      <c r="B38" s="259" t="s">
        <v>923</v>
      </c>
      <c r="C38" s="259" t="s">
        <v>1698</v>
      </c>
      <c r="D38" s="259" t="s">
        <v>466</v>
      </c>
      <c r="E38" s="259" t="s">
        <v>1699</v>
      </c>
      <c r="F38" s="259" t="s">
        <v>1700</v>
      </c>
      <c r="G38" s="259" t="s">
        <v>984</v>
      </c>
      <c r="H38" s="259" t="s">
        <v>985</v>
      </c>
      <c r="I38" s="259" t="s">
        <v>878</v>
      </c>
      <c r="J38" s="259" t="s">
        <v>924</v>
      </c>
      <c r="K38" s="259" t="s">
        <v>936</v>
      </c>
    </row>
    <row r="39" spans="1:11" ht="13.5" customHeight="1" thickBot="1" x14ac:dyDescent="0.4">
      <c r="A39" s="992" t="s">
        <v>1715</v>
      </c>
      <c r="B39" s="993"/>
      <c r="C39" s="993"/>
      <c r="D39" s="993"/>
      <c r="E39" s="993"/>
      <c r="F39" s="993"/>
      <c r="G39" s="993"/>
      <c r="H39" s="993"/>
      <c r="I39" s="993"/>
      <c r="J39" s="993"/>
      <c r="K39" s="994"/>
    </row>
    <row r="40" spans="1:11" ht="120.5" thickBot="1" x14ac:dyDescent="0.4">
      <c r="A40" s="673" t="s">
        <v>1909</v>
      </c>
      <c r="B40" s="724" t="s">
        <v>1705</v>
      </c>
      <c r="C40" s="725" t="s">
        <v>1910</v>
      </c>
      <c r="D40" s="724" t="s">
        <v>1911</v>
      </c>
      <c r="E40" s="726">
        <v>45888</v>
      </c>
      <c r="F40" s="726">
        <v>45949</v>
      </c>
      <c r="G40" s="727">
        <v>14438400</v>
      </c>
      <c r="H40" s="727">
        <v>12272640</v>
      </c>
      <c r="I40" s="728" t="s">
        <v>1716</v>
      </c>
      <c r="J40" s="724" t="s">
        <v>1696</v>
      </c>
      <c r="K40" s="724" t="s">
        <v>937</v>
      </c>
    </row>
    <row r="41" spans="1:11" ht="14" x14ac:dyDescent="0.3">
      <c r="A41" s="5" t="s">
        <v>161</v>
      </c>
    </row>
  </sheetData>
  <mergeCells count="8">
    <mergeCell ref="A3:K3"/>
    <mergeCell ref="A18:K18"/>
    <mergeCell ref="A21:K21"/>
    <mergeCell ref="A32:K32"/>
    <mergeCell ref="A39:K39"/>
    <mergeCell ref="A10:K10"/>
    <mergeCell ref="A15:K15"/>
    <mergeCell ref="A24:K24"/>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194A"/>
  </sheetPr>
  <dimension ref="A1:R135"/>
  <sheetViews>
    <sheetView zoomScaleNormal="100" workbookViewId="0"/>
  </sheetViews>
  <sheetFormatPr defaultColWidth="9.1796875" defaultRowHeight="13" x14ac:dyDescent="0.35"/>
  <cols>
    <col min="1" max="1" width="16" style="174" customWidth="1"/>
    <col min="2" max="2" width="62.26953125" style="174" customWidth="1"/>
    <col min="3" max="3" width="21" style="174" customWidth="1"/>
    <col min="4" max="4" width="23.26953125" style="174" customWidth="1"/>
    <col min="5" max="5" width="20.54296875" style="174" customWidth="1"/>
    <col min="6" max="6" width="11" style="174" customWidth="1"/>
    <col min="7" max="7" width="9.26953125" style="174" bestFit="1" customWidth="1"/>
    <col min="8" max="9" width="11.453125" style="174" bestFit="1" customWidth="1"/>
    <col min="10" max="10" width="7.453125" style="174" customWidth="1"/>
    <col min="11" max="11" width="12.81640625" style="174" customWidth="1"/>
    <col min="12" max="16384" width="9.1796875" style="174"/>
  </cols>
  <sheetData>
    <row r="1" spans="1:18" x14ac:dyDescent="0.35">
      <c r="A1" s="232"/>
    </row>
    <row r="2" spans="1:18" ht="13.5" thickBot="1" x14ac:dyDescent="0.4">
      <c r="A2" s="233" t="s">
        <v>2234</v>
      </c>
      <c r="D2" s="570"/>
    </row>
    <row r="3" spans="1:18" ht="13.5" thickBot="1" x14ac:dyDescent="0.4">
      <c r="A3" s="569" t="s">
        <v>467</v>
      </c>
      <c r="B3" s="551" t="s">
        <v>468</v>
      </c>
      <c r="C3" s="551" t="s">
        <v>1422</v>
      </c>
      <c r="D3" s="551" t="s">
        <v>1421</v>
      </c>
      <c r="E3" s="551" t="s">
        <v>1820</v>
      </c>
      <c r="F3" s="551" t="s">
        <v>1420</v>
      </c>
      <c r="G3" s="551" t="s">
        <v>1419</v>
      </c>
    </row>
    <row r="4" spans="1:18" ht="13.5" thickBot="1" x14ac:dyDescent="0.4">
      <c r="A4" s="514" t="s">
        <v>469</v>
      </c>
      <c r="B4" s="134" t="s">
        <v>470</v>
      </c>
      <c r="C4" s="39">
        <v>4254390997</v>
      </c>
      <c r="D4" s="39">
        <v>4251317736</v>
      </c>
      <c r="E4" s="39">
        <v>4229612835.0999999</v>
      </c>
      <c r="F4" s="238">
        <v>99.489454746790543</v>
      </c>
      <c r="G4" s="238">
        <v>99.417586161745064</v>
      </c>
      <c r="N4" s="559"/>
      <c r="O4" s="559"/>
      <c r="P4" s="559"/>
      <c r="Q4" s="559"/>
      <c r="R4" s="559"/>
    </row>
    <row r="5" spans="1:18" ht="13.5" thickBot="1" x14ac:dyDescent="0.4">
      <c r="A5" s="514" t="s">
        <v>471</v>
      </c>
      <c r="B5" s="134" t="s">
        <v>472</v>
      </c>
      <c r="C5" s="39">
        <v>262540023</v>
      </c>
      <c r="D5" s="39">
        <v>259539700</v>
      </c>
      <c r="E5" s="39">
        <v>259299176</v>
      </c>
      <c r="F5" s="238">
        <v>99.90732670184947</v>
      </c>
      <c r="G5" s="238">
        <v>98.765579829327592</v>
      </c>
      <c r="N5" s="559"/>
      <c r="O5" s="559"/>
      <c r="P5" s="559"/>
      <c r="Q5" s="559"/>
      <c r="R5" s="559"/>
    </row>
    <row r="6" spans="1:18" ht="13.5" thickBot="1" x14ac:dyDescent="0.4">
      <c r="A6" s="513" t="s">
        <v>1276</v>
      </c>
      <c r="B6" s="135" t="s">
        <v>1821</v>
      </c>
      <c r="C6" s="512">
        <v>0</v>
      </c>
      <c r="D6" s="512">
        <v>300000</v>
      </c>
      <c r="E6" s="512">
        <v>94068</v>
      </c>
      <c r="F6" s="240">
        <v>31.356000000000002</v>
      </c>
      <c r="G6" s="240">
        <v>0</v>
      </c>
      <c r="N6" s="559"/>
      <c r="O6" s="559"/>
      <c r="P6" s="559"/>
      <c r="Q6" s="559"/>
      <c r="R6" s="559"/>
    </row>
    <row r="7" spans="1:18" ht="13.5" thickBot="1" x14ac:dyDescent="0.4">
      <c r="A7" s="513" t="s">
        <v>1277</v>
      </c>
      <c r="B7" s="135" t="s">
        <v>1278</v>
      </c>
      <c r="C7" s="512">
        <v>168035316</v>
      </c>
      <c r="D7" s="512">
        <v>162489253</v>
      </c>
      <c r="E7" s="512">
        <v>162483847</v>
      </c>
      <c r="F7" s="240">
        <v>99.99667301073751</v>
      </c>
      <c r="G7" s="240">
        <v>96.696248662394282</v>
      </c>
      <c r="N7" s="559"/>
      <c r="O7" s="559"/>
      <c r="P7" s="559"/>
      <c r="Q7" s="559"/>
      <c r="R7" s="559"/>
    </row>
    <row r="8" spans="1:18" s="239" customFormat="1" ht="13.5" thickBot="1" x14ac:dyDescent="0.4">
      <c r="A8" s="513" t="s">
        <v>1418</v>
      </c>
      <c r="B8" s="135" t="s">
        <v>1417</v>
      </c>
      <c r="C8" s="512">
        <v>93891291</v>
      </c>
      <c r="D8" s="512">
        <v>96151838</v>
      </c>
      <c r="E8" s="512">
        <v>96126986</v>
      </c>
      <c r="F8" s="240">
        <v>99.974153380198516</v>
      </c>
      <c r="G8" s="240">
        <v>102.38115268859174</v>
      </c>
      <c r="N8" s="559"/>
      <c r="O8" s="559"/>
      <c r="P8" s="559"/>
      <c r="Q8" s="559"/>
      <c r="R8" s="559"/>
    </row>
    <row r="9" spans="1:18" ht="13.5" thickBot="1" x14ac:dyDescent="0.4">
      <c r="A9" s="513" t="s">
        <v>1416</v>
      </c>
      <c r="B9" s="135" t="s">
        <v>1415</v>
      </c>
      <c r="C9" s="512">
        <v>501382</v>
      </c>
      <c r="D9" s="512">
        <v>486575</v>
      </c>
      <c r="E9" s="512">
        <v>486575</v>
      </c>
      <c r="F9" s="240">
        <v>100</v>
      </c>
      <c r="G9" s="240">
        <v>97.046762747765186</v>
      </c>
      <c r="N9" s="559"/>
      <c r="O9" s="559"/>
      <c r="P9" s="559"/>
      <c r="Q9" s="559"/>
      <c r="R9" s="559"/>
    </row>
    <row r="10" spans="1:18" s="239" customFormat="1" ht="13.5" thickBot="1" x14ac:dyDescent="0.4">
      <c r="A10" s="513" t="s">
        <v>1414</v>
      </c>
      <c r="B10" s="135" t="s">
        <v>1413</v>
      </c>
      <c r="C10" s="512">
        <v>112034</v>
      </c>
      <c r="D10" s="512">
        <v>112034</v>
      </c>
      <c r="E10" s="512">
        <v>107700</v>
      </c>
      <c r="F10" s="240">
        <v>96.131531499366261</v>
      </c>
      <c r="G10" s="240">
        <v>96.131531499366261</v>
      </c>
      <c r="N10" s="559"/>
      <c r="O10" s="559"/>
      <c r="P10" s="559"/>
      <c r="Q10" s="559"/>
      <c r="R10" s="559"/>
    </row>
    <row r="11" spans="1:18" s="239" customFormat="1" ht="13.5" thickBot="1" x14ac:dyDescent="0.4">
      <c r="A11" s="514" t="s">
        <v>473</v>
      </c>
      <c r="B11" s="134" t="s">
        <v>474</v>
      </c>
      <c r="C11" s="39">
        <v>190291256</v>
      </c>
      <c r="D11" s="39">
        <v>171443809</v>
      </c>
      <c r="E11" s="39">
        <v>169279078.09999999</v>
      </c>
      <c r="F11" s="238">
        <v>98.73735253980503</v>
      </c>
      <c r="G11" s="238">
        <v>88.957885747519583</v>
      </c>
      <c r="N11" s="559"/>
      <c r="O11" s="559"/>
      <c r="P11" s="559"/>
      <c r="Q11" s="559"/>
      <c r="R11" s="559"/>
    </row>
    <row r="12" spans="1:18" ht="13.5" thickBot="1" x14ac:dyDescent="0.4">
      <c r="A12" s="513" t="s">
        <v>475</v>
      </c>
      <c r="B12" s="135" t="s">
        <v>800</v>
      </c>
      <c r="C12" s="512">
        <v>158022328</v>
      </c>
      <c r="D12" s="512">
        <v>140337854</v>
      </c>
      <c r="E12" s="512">
        <v>138585384</v>
      </c>
      <c r="F12" s="240">
        <v>98.75124925310601</v>
      </c>
      <c r="G12" s="240">
        <v>87.699874918941831</v>
      </c>
      <c r="N12" s="559"/>
      <c r="O12" s="559"/>
      <c r="P12" s="559"/>
      <c r="Q12" s="559"/>
      <c r="R12" s="559"/>
    </row>
    <row r="13" spans="1:18" s="239" customFormat="1" ht="13.5" thickBot="1" x14ac:dyDescent="0.4">
      <c r="A13" s="513" t="s">
        <v>476</v>
      </c>
      <c r="B13" s="135" t="s">
        <v>801</v>
      </c>
      <c r="C13" s="512">
        <v>160154</v>
      </c>
      <c r="D13" s="512">
        <v>153720</v>
      </c>
      <c r="E13" s="512">
        <v>145174</v>
      </c>
      <c r="F13" s="240">
        <v>94.440541243819936</v>
      </c>
      <c r="G13" s="240">
        <v>90.646502741111675</v>
      </c>
      <c r="N13" s="559"/>
      <c r="O13" s="559"/>
      <c r="P13" s="559"/>
      <c r="Q13" s="559"/>
      <c r="R13" s="559"/>
    </row>
    <row r="14" spans="1:18" ht="13.5" thickBot="1" x14ac:dyDescent="0.4">
      <c r="A14" s="513" t="s">
        <v>477</v>
      </c>
      <c r="B14" s="135" t="s">
        <v>946</v>
      </c>
      <c r="C14" s="512">
        <v>100000</v>
      </c>
      <c r="D14" s="512">
        <v>30573</v>
      </c>
      <c r="E14" s="512">
        <v>18820</v>
      </c>
      <c r="F14" s="240">
        <v>61.557583488699173</v>
      </c>
      <c r="G14" s="240">
        <v>18.82</v>
      </c>
      <c r="N14" s="559"/>
      <c r="O14" s="559"/>
      <c r="P14" s="559"/>
      <c r="Q14" s="559"/>
      <c r="R14" s="559"/>
    </row>
    <row r="15" spans="1:18" ht="13.5" thickBot="1" x14ac:dyDescent="0.4">
      <c r="A15" s="513" t="s">
        <v>478</v>
      </c>
      <c r="B15" s="135" t="s">
        <v>802</v>
      </c>
      <c r="C15" s="512">
        <v>43000</v>
      </c>
      <c r="D15" s="512">
        <v>29733</v>
      </c>
      <c r="E15" s="512">
        <v>29582</v>
      </c>
      <c r="F15" s="240">
        <v>99.492146772945887</v>
      </c>
      <c r="G15" s="240">
        <v>68.795348837209303</v>
      </c>
      <c r="N15" s="559"/>
      <c r="O15" s="559"/>
      <c r="P15" s="559"/>
      <c r="Q15" s="559"/>
      <c r="R15" s="559"/>
    </row>
    <row r="16" spans="1:18" s="239" customFormat="1" ht="13.5" thickBot="1" x14ac:dyDescent="0.4">
      <c r="A16" s="513" t="s">
        <v>479</v>
      </c>
      <c r="B16" s="135" t="s">
        <v>803</v>
      </c>
      <c r="C16" s="512">
        <v>19000000</v>
      </c>
      <c r="D16" s="512">
        <v>17866947</v>
      </c>
      <c r="E16" s="512">
        <v>17563075</v>
      </c>
      <c r="F16" s="240">
        <v>98.299250565863332</v>
      </c>
      <c r="G16" s="240">
        <v>92.437236842105264</v>
      </c>
      <c r="N16" s="559"/>
      <c r="O16" s="559"/>
      <c r="P16" s="559"/>
      <c r="Q16" s="559"/>
      <c r="R16" s="559"/>
    </row>
    <row r="17" spans="1:18" ht="13.5" thickBot="1" x14ac:dyDescent="0.4">
      <c r="A17" s="513" t="s">
        <v>1412</v>
      </c>
      <c r="B17" s="135" t="s">
        <v>1411</v>
      </c>
      <c r="C17" s="512">
        <v>11597596</v>
      </c>
      <c r="D17" s="512">
        <v>11944036</v>
      </c>
      <c r="E17" s="512">
        <v>11944035</v>
      </c>
      <c r="F17" s="240">
        <v>99.999991627620673</v>
      </c>
      <c r="G17" s="240">
        <v>102.98716216705598</v>
      </c>
      <c r="N17" s="559"/>
      <c r="O17" s="559"/>
      <c r="P17" s="559"/>
      <c r="Q17" s="559"/>
      <c r="R17" s="559"/>
    </row>
    <row r="18" spans="1:18" ht="13.5" thickBot="1" x14ac:dyDescent="0.4">
      <c r="A18" s="513" t="s">
        <v>1410</v>
      </c>
      <c r="B18" s="135" t="s">
        <v>1409</v>
      </c>
      <c r="C18" s="512">
        <v>256000</v>
      </c>
      <c r="D18" s="512">
        <v>260398</v>
      </c>
      <c r="E18" s="512">
        <v>245100.1</v>
      </c>
      <c r="F18" s="240">
        <v>94.125185293281817</v>
      </c>
      <c r="G18" s="240">
        <v>95.742226562499994</v>
      </c>
      <c r="N18" s="559"/>
      <c r="O18" s="559"/>
      <c r="P18" s="559"/>
      <c r="Q18" s="559"/>
      <c r="R18" s="559"/>
    </row>
    <row r="19" spans="1:18" ht="13.5" thickBot="1" x14ac:dyDescent="0.4">
      <c r="A19" s="513" t="s">
        <v>1822</v>
      </c>
      <c r="B19" s="135" t="s">
        <v>1823</v>
      </c>
      <c r="C19" s="512">
        <v>58400</v>
      </c>
      <c r="D19" s="512">
        <v>51748</v>
      </c>
      <c r="E19" s="512">
        <v>0</v>
      </c>
      <c r="F19" s="240">
        <v>0</v>
      </c>
      <c r="G19" s="240">
        <v>0</v>
      </c>
      <c r="N19" s="559"/>
      <c r="O19" s="559"/>
      <c r="P19" s="559"/>
      <c r="Q19" s="559"/>
      <c r="R19" s="559"/>
    </row>
    <row r="20" spans="1:18" ht="13.5" thickBot="1" x14ac:dyDescent="0.4">
      <c r="A20" s="513" t="s">
        <v>1408</v>
      </c>
      <c r="B20" s="237" t="s">
        <v>1407</v>
      </c>
      <c r="C20" s="512">
        <v>900000</v>
      </c>
      <c r="D20" s="512">
        <v>756462</v>
      </c>
      <c r="E20" s="512">
        <v>735708</v>
      </c>
      <c r="F20" s="240">
        <v>97.256438525662887</v>
      </c>
      <c r="G20" s="240">
        <v>81.745333333333335</v>
      </c>
      <c r="N20" s="559"/>
      <c r="O20" s="559"/>
      <c r="P20" s="559"/>
      <c r="Q20" s="559"/>
      <c r="R20" s="559"/>
    </row>
    <row r="21" spans="1:18" ht="13.5" thickBot="1" x14ac:dyDescent="0.4">
      <c r="A21" s="513" t="s">
        <v>1406</v>
      </c>
      <c r="B21" s="237" t="s">
        <v>1405</v>
      </c>
      <c r="C21" s="512">
        <v>2000</v>
      </c>
      <c r="D21" s="512">
        <v>349</v>
      </c>
      <c r="E21" s="512">
        <v>349</v>
      </c>
      <c r="F21" s="240">
        <v>100</v>
      </c>
      <c r="G21" s="240">
        <v>17.45</v>
      </c>
      <c r="N21" s="559"/>
      <c r="O21" s="559"/>
      <c r="P21" s="559"/>
      <c r="Q21" s="559"/>
      <c r="R21" s="559"/>
    </row>
    <row r="22" spans="1:18" ht="13.5" thickBot="1" x14ac:dyDescent="0.4">
      <c r="A22" s="513" t="s">
        <v>1404</v>
      </c>
      <c r="B22" s="237" t="s">
        <v>1401</v>
      </c>
      <c r="C22" s="512">
        <v>134000</v>
      </c>
      <c r="D22" s="512">
        <v>3506</v>
      </c>
      <c r="E22" s="512">
        <v>3368</v>
      </c>
      <c r="F22" s="240">
        <v>96.063890473474046</v>
      </c>
      <c r="G22" s="240">
        <v>2.5134328358208955</v>
      </c>
      <c r="N22" s="559"/>
      <c r="O22" s="559"/>
      <c r="P22" s="559"/>
      <c r="Q22" s="559"/>
      <c r="R22" s="559"/>
    </row>
    <row r="23" spans="1:18" ht="13.5" thickBot="1" x14ac:dyDescent="0.4">
      <c r="A23" s="513" t="s">
        <v>1824</v>
      </c>
      <c r="B23" s="237" t="s">
        <v>1825</v>
      </c>
      <c r="C23" s="512">
        <v>1600</v>
      </c>
      <c r="D23" s="512">
        <v>0</v>
      </c>
      <c r="E23" s="512">
        <v>0</v>
      </c>
      <c r="F23" s="240">
        <v>0</v>
      </c>
      <c r="G23" s="240">
        <v>0</v>
      </c>
      <c r="N23" s="559"/>
      <c r="O23" s="559"/>
      <c r="P23" s="559"/>
      <c r="Q23" s="559"/>
      <c r="R23" s="559"/>
    </row>
    <row r="24" spans="1:18" s="239" customFormat="1" ht="13.5" thickBot="1" x14ac:dyDescent="0.4">
      <c r="A24" s="513" t="s">
        <v>1403</v>
      </c>
      <c r="B24" s="237" t="s">
        <v>1402</v>
      </c>
      <c r="C24" s="512">
        <v>15000</v>
      </c>
      <c r="D24" s="512">
        <v>8483</v>
      </c>
      <c r="E24" s="512">
        <v>8483</v>
      </c>
      <c r="F24" s="240">
        <v>100</v>
      </c>
      <c r="G24" s="240">
        <v>56.553333333333335</v>
      </c>
      <c r="N24" s="559"/>
      <c r="O24" s="559"/>
      <c r="P24" s="559"/>
      <c r="Q24" s="559"/>
      <c r="R24" s="559"/>
    </row>
    <row r="25" spans="1:18" ht="13.5" thickBot="1" x14ac:dyDescent="0.4">
      <c r="A25" s="513" t="s">
        <v>1826</v>
      </c>
      <c r="B25" s="237" t="s">
        <v>1827</v>
      </c>
      <c r="C25" s="512">
        <v>1178</v>
      </c>
      <c r="D25" s="512">
        <v>0</v>
      </c>
      <c r="E25" s="512">
        <v>0</v>
      </c>
      <c r="F25" s="240">
        <v>0</v>
      </c>
      <c r="G25" s="240">
        <v>0</v>
      </c>
      <c r="N25" s="559"/>
      <c r="O25" s="559"/>
      <c r="P25" s="559"/>
      <c r="Q25" s="559"/>
      <c r="R25" s="559"/>
    </row>
    <row r="26" spans="1:18" ht="13.5" thickBot="1" x14ac:dyDescent="0.4">
      <c r="A26" s="514" t="s">
        <v>480</v>
      </c>
      <c r="B26" s="236" t="s">
        <v>481</v>
      </c>
      <c r="C26" s="39">
        <v>2398952589</v>
      </c>
      <c r="D26" s="39">
        <v>2231282732</v>
      </c>
      <c r="E26" s="39">
        <v>2223872242</v>
      </c>
      <c r="F26" s="238">
        <v>99.667882070984447</v>
      </c>
      <c r="G26" s="238">
        <v>92.701800452297306</v>
      </c>
      <c r="N26" s="559"/>
      <c r="O26" s="559"/>
      <c r="P26" s="559"/>
      <c r="Q26" s="559"/>
      <c r="R26" s="559"/>
    </row>
    <row r="27" spans="1:18" ht="13.5" thickBot="1" x14ac:dyDescent="0.4">
      <c r="A27" s="513" t="s">
        <v>482</v>
      </c>
      <c r="B27" s="237" t="s">
        <v>804</v>
      </c>
      <c r="C27" s="512">
        <v>830000000</v>
      </c>
      <c r="D27" s="512">
        <v>822770020</v>
      </c>
      <c r="E27" s="512">
        <v>821456545</v>
      </c>
      <c r="F27" s="240">
        <v>99.840359399580464</v>
      </c>
      <c r="G27" s="240">
        <v>98.970668072289158</v>
      </c>
      <c r="N27" s="559"/>
      <c r="O27" s="559"/>
      <c r="P27" s="559"/>
      <c r="Q27" s="559"/>
      <c r="R27" s="559"/>
    </row>
    <row r="28" spans="1:18" ht="13.5" thickBot="1" x14ac:dyDescent="0.4">
      <c r="A28" s="513" t="s">
        <v>483</v>
      </c>
      <c r="B28" s="237" t="s">
        <v>805</v>
      </c>
      <c r="C28" s="512">
        <v>782406971</v>
      </c>
      <c r="D28" s="512">
        <v>673204440</v>
      </c>
      <c r="E28" s="512">
        <v>671115131</v>
      </c>
      <c r="F28" s="240">
        <v>99.689647174638367</v>
      </c>
      <c r="G28" s="240">
        <v>85.775709557168554</v>
      </c>
      <c r="N28" s="559"/>
      <c r="O28" s="559"/>
      <c r="P28" s="559"/>
      <c r="Q28" s="559"/>
      <c r="R28" s="559"/>
    </row>
    <row r="29" spans="1:18" s="239" customFormat="1" ht="13.5" thickBot="1" x14ac:dyDescent="0.4">
      <c r="A29" s="513" t="s">
        <v>484</v>
      </c>
      <c r="B29" s="237" t="s">
        <v>925</v>
      </c>
      <c r="C29" s="512">
        <v>544988902</v>
      </c>
      <c r="D29" s="512">
        <v>506295302</v>
      </c>
      <c r="E29" s="512">
        <v>506295302</v>
      </c>
      <c r="F29" s="240">
        <v>100</v>
      </c>
      <c r="G29" s="240">
        <v>92.900112303571277</v>
      </c>
      <c r="N29" s="559"/>
      <c r="O29" s="559"/>
      <c r="P29" s="559"/>
      <c r="Q29" s="559"/>
      <c r="R29" s="559"/>
    </row>
    <row r="30" spans="1:18" ht="13.5" thickBot="1" x14ac:dyDescent="0.4">
      <c r="A30" s="513" t="s">
        <v>485</v>
      </c>
      <c r="B30" s="237" t="s">
        <v>806</v>
      </c>
      <c r="C30" s="512">
        <v>500000</v>
      </c>
      <c r="D30" s="512">
        <v>288393</v>
      </c>
      <c r="E30" s="512">
        <v>207533</v>
      </c>
      <c r="F30" s="240">
        <v>71.961871473995558</v>
      </c>
      <c r="G30" s="240">
        <v>41.506599999999999</v>
      </c>
      <c r="N30" s="559"/>
      <c r="O30" s="559"/>
      <c r="P30" s="559"/>
      <c r="Q30" s="559"/>
      <c r="R30" s="559"/>
    </row>
    <row r="31" spans="1:18" ht="13.5" thickBot="1" x14ac:dyDescent="0.4">
      <c r="A31" s="513" t="s">
        <v>926</v>
      </c>
      <c r="B31" s="237" t="s">
        <v>1401</v>
      </c>
      <c r="C31" s="512">
        <v>18000000</v>
      </c>
      <c r="D31" s="512">
        <v>20726550</v>
      </c>
      <c r="E31" s="512">
        <v>20581137</v>
      </c>
      <c r="F31" s="240">
        <v>99.298421589700169</v>
      </c>
      <c r="G31" s="240">
        <v>114.33964999999999</v>
      </c>
      <c r="N31" s="559"/>
      <c r="O31" s="559"/>
      <c r="P31" s="559"/>
      <c r="Q31" s="559"/>
      <c r="R31" s="559"/>
    </row>
    <row r="32" spans="1:18" ht="15" customHeight="1" thickBot="1" x14ac:dyDescent="0.4">
      <c r="A32" s="513" t="s">
        <v>1279</v>
      </c>
      <c r="B32" s="237" t="s">
        <v>1280</v>
      </c>
      <c r="C32" s="512">
        <v>40056716</v>
      </c>
      <c r="D32" s="512">
        <v>34102690</v>
      </c>
      <c r="E32" s="512">
        <v>33105013</v>
      </c>
      <c r="F32" s="240">
        <v>97.074491777628097</v>
      </c>
      <c r="G32" s="240">
        <v>82.645349658718899</v>
      </c>
      <c r="N32" s="559"/>
      <c r="O32" s="559"/>
      <c r="P32" s="559"/>
      <c r="Q32" s="559"/>
      <c r="R32" s="559"/>
    </row>
    <row r="33" spans="1:18" ht="13.5" thickBot="1" x14ac:dyDescent="0.4">
      <c r="A33" s="567" t="s">
        <v>1281</v>
      </c>
      <c r="B33" s="568" t="s">
        <v>1282</v>
      </c>
      <c r="C33" s="565">
        <v>11000000</v>
      </c>
      <c r="D33" s="565">
        <v>10103671</v>
      </c>
      <c r="E33" s="565">
        <v>9526892</v>
      </c>
      <c r="F33" s="564">
        <v>94.291391712972441</v>
      </c>
      <c r="G33" s="564">
        <v>86.608109090909096</v>
      </c>
      <c r="N33" s="559"/>
      <c r="O33" s="559"/>
      <c r="P33" s="559"/>
      <c r="Q33" s="559"/>
      <c r="R33" s="559"/>
    </row>
    <row r="34" spans="1:18" ht="13.5" thickBot="1" x14ac:dyDescent="0.4">
      <c r="A34" s="567" t="s">
        <v>1400</v>
      </c>
      <c r="B34" s="568" t="s">
        <v>1399</v>
      </c>
      <c r="C34" s="565">
        <v>169382092</v>
      </c>
      <c r="D34" s="565">
        <v>160150097</v>
      </c>
      <c r="E34" s="565">
        <v>157946620</v>
      </c>
      <c r="F34" s="564">
        <v>98.624117598879764</v>
      </c>
      <c r="G34" s="564">
        <v>93.248712502618048</v>
      </c>
      <c r="N34" s="559"/>
      <c r="O34" s="559"/>
      <c r="P34" s="559"/>
      <c r="Q34" s="559"/>
      <c r="R34" s="559"/>
    </row>
    <row r="35" spans="1:18" s="239" customFormat="1" ht="13.5" thickBot="1" x14ac:dyDescent="0.4">
      <c r="A35" s="567" t="s">
        <v>1398</v>
      </c>
      <c r="B35" s="566" t="s">
        <v>1397</v>
      </c>
      <c r="C35" s="565">
        <v>2450000</v>
      </c>
      <c r="D35" s="565">
        <v>3419775</v>
      </c>
      <c r="E35" s="565">
        <v>3419764</v>
      </c>
      <c r="F35" s="564">
        <v>99.999678341411339</v>
      </c>
      <c r="G35" s="564">
        <v>139.58220408163265</v>
      </c>
      <c r="N35" s="559"/>
      <c r="O35" s="559"/>
      <c r="P35" s="559"/>
      <c r="Q35" s="559"/>
      <c r="R35" s="559"/>
    </row>
    <row r="36" spans="1:18" s="239" customFormat="1" ht="13.5" thickBot="1" x14ac:dyDescent="0.4">
      <c r="A36" s="513" t="s">
        <v>1396</v>
      </c>
      <c r="B36" s="237" t="s">
        <v>1395</v>
      </c>
      <c r="C36" s="512">
        <v>165000</v>
      </c>
      <c r="D36" s="512">
        <v>202505</v>
      </c>
      <c r="E36" s="512">
        <v>199810</v>
      </c>
      <c r="F36" s="240">
        <v>98.669168662502159</v>
      </c>
      <c r="G36" s="240">
        <v>121.09696969696971</v>
      </c>
      <c r="N36" s="559"/>
      <c r="O36" s="559"/>
      <c r="P36" s="559"/>
      <c r="Q36" s="559"/>
      <c r="R36" s="559"/>
    </row>
    <row r="37" spans="1:18" s="239" customFormat="1" ht="13.5" thickBot="1" x14ac:dyDescent="0.4">
      <c r="A37" s="513" t="s">
        <v>1394</v>
      </c>
      <c r="B37" s="237" t="s">
        <v>1393</v>
      </c>
      <c r="C37" s="512">
        <v>2908</v>
      </c>
      <c r="D37" s="512">
        <v>19289</v>
      </c>
      <c r="E37" s="512">
        <v>18495</v>
      </c>
      <c r="F37" s="240">
        <v>95.883664264606779</v>
      </c>
      <c r="G37" s="240">
        <v>636.00412654745537</v>
      </c>
      <c r="N37" s="562"/>
      <c r="O37" s="562"/>
      <c r="P37" s="562"/>
      <c r="Q37" s="562"/>
      <c r="R37" s="562"/>
    </row>
    <row r="38" spans="1:18" s="239" customFormat="1" ht="13.5" thickBot="1" x14ac:dyDescent="0.4">
      <c r="A38" s="514" t="s">
        <v>486</v>
      </c>
      <c r="B38" s="563" t="s">
        <v>487</v>
      </c>
      <c r="C38" s="39">
        <v>894324104</v>
      </c>
      <c r="D38" s="39">
        <v>892065003</v>
      </c>
      <c r="E38" s="39">
        <v>887314233</v>
      </c>
      <c r="F38" s="238">
        <v>99.467441275689183</v>
      </c>
      <c r="G38" s="238">
        <v>99.216182257791402</v>
      </c>
      <c r="N38" s="559"/>
      <c r="O38" s="559"/>
      <c r="P38" s="559"/>
      <c r="Q38" s="559"/>
      <c r="R38" s="559"/>
    </row>
    <row r="39" spans="1:18" ht="13.5" thickBot="1" x14ac:dyDescent="0.4">
      <c r="A39" s="513" t="s">
        <v>1283</v>
      </c>
      <c r="B39" s="237" t="s">
        <v>1284</v>
      </c>
      <c r="C39" s="512">
        <v>139616492</v>
      </c>
      <c r="D39" s="512">
        <v>137889387</v>
      </c>
      <c r="E39" s="512">
        <v>136040555</v>
      </c>
      <c r="F39" s="240">
        <v>98.659191950719162</v>
      </c>
      <c r="G39" s="240">
        <v>97.43874312498842</v>
      </c>
      <c r="N39" s="559"/>
      <c r="O39" s="559"/>
      <c r="P39" s="559"/>
      <c r="Q39" s="559"/>
      <c r="R39" s="559"/>
    </row>
    <row r="40" spans="1:18" ht="13.5" thickBot="1" x14ac:dyDescent="0.4">
      <c r="A40" s="513" t="s">
        <v>1285</v>
      </c>
      <c r="B40" s="237" t="s">
        <v>1286</v>
      </c>
      <c r="C40" s="512">
        <v>641753046</v>
      </c>
      <c r="D40" s="512">
        <v>633194768</v>
      </c>
      <c r="E40" s="512">
        <v>631551157</v>
      </c>
      <c r="F40" s="240">
        <v>99.740425682102284</v>
      </c>
      <c r="G40" s="240">
        <v>98.410309220409999</v>
      </c>
      <c r="N40" s="559"/>
      <c r="O40" s="559"/>
      <c r="P40" s="559"/>
      <c r="Q40" s="559"/>
      <c r="R40" s="559"/>
    </row>
    <row r="41" spans="1:18" ht="13.5" thickBot="1" x14ac:dyDescent="0.4">
      <c r="A41" s="513" t="s">
        <v>1287</v>
      </c>
      <c r="B41" s="237" t="s">
        <v>1288</v>
      </c>
      <c r="C41" s="512">
        <v>76150225</v>
      </c>
      <c r="D41" s="512">
        <v>76958154</v>
      </c>
      <c r="E41" s="512">
        <v>76318420</v>
      </c>
      <c r="F41" s="240">
        <v>99.168724863124964</v>
      </c>
      <c r="G41" s="240">
        <v>100.22087262381693</v>
      </c>
      <c r="N41" s="559"/>
      <c r="O41" s="559"/>
      <c r="P41" s="559"/>
      <c r="Q41" s="559"/>
      <c r="R41" s="559"/>
    </row>
    <row r="42" spans="1:18" ht="13.5" thickBot="1" x14ac:dyDescent="0.4">
      <c r="A42" s="513" t="s">
        <v>1289</v>
      </c>
      <c r="B42" s="237" t="s">
        <v>1290</v>
      </c>
      <c r="C42" s="512">
        <v>36804341</v>
      </c>
      <c r="D42" s="512">
        <v>44022694</v>
      </c>
      <c r="E42" s="512">
        <v>43404101</v>
      </c>
      <c r="F42" s="240">
        <v>98.594831565737437</v>
      </c>
      <c r="G42" s="240">
        <v>117.9320151391924</v>
      </c>
      <c r="N42" s="559"/>
      <c r="O42" s="559"/>
      <c r="P42" s="559"/>
      <c r="Q42" s="559"/>
      <c r="R42" s="559"/>
    </row>
    <row r="43" spans="1:18" s="239" customFormat="1" ht="13.5" thickBot="1" x14ac:dyDescent="0.4">
      <c r="A43" s="514" t="s">
        <v>488</v>
      </c>
      <c r="B43" s="236" t="s">
        <v>489</v>
      </c>
      <c r="C43" s="39">
        <v>21723490</v>
      </c>
      <c r="D43" s="39">
        <v>71257379</v>
      </c>
      <c r="E43" s="39">
        <v>66056458</v>
      </c>
      <c r="F43" s="238">
        <v>92.701217652139576</v>
      </c>
      <c r="G43" s="238">
        <v>304.07847910257516</v>
      </c>
      <c r="N43" s="559"/>
      <c r="O43" s="559"/>
      <c r="P43" s="559"/>
      <c r="Q43" s="559"/>
      <c r="R43" s="559"/>
    </row>
    <row r="44" spans="1:18" s="239" customFormat="1" ht="13.5" thickBot="1" x14ac:dyDescent="0.4">
      <c r="A44" s="513" t="s">
        <v>490</v>
      </c>
      <c r="B44" s="237" t="s">
        <v>807</v>
      </c>
      <c r="C44" s="512">
        <v>14847490</v>
      </c>
      <c r="D44" s="512">
        <v>13247757</v>
      </c>
      <c r="E44" s="512">
        <v>12685852</v>
      </c>
      <c r="F44" s="240">
        <v>95.758489531473131</v>
      </c>
      <c r="G44" s="240">
        <v>85.441054346559582</v>
      </c>
      <c r="N44" s="559"/>
      <c r="O44" s="559"/>
      <c r="P44" s="559"/>
      <c r="Q44" s="559"/>
      <c r="R44" s="559"/>
    </row>
    <row r="45" spans="1:18" s="239" customFormat="1" ht="13.5" thickBot="1" x14ac:dyDescent="0.4">
      <c r="A45" s="513" t="s">
        <v>947</v>
      </c>
      <c r="B45" s="237" t="s">
        <v>948</v>
      </c>
      <c r="C45" s="512">
        <v>5676000</v>
      </c>
      <c r="D45" s="512">
        <v>8176000</v>
      </c>
      <c r="E45" s="512">
        <v>7628471</v>
      </c>
      <c r="F45" s="240">
        <v>93.303216731898246</v>
      </c>
      <c r="G45" s="240">
        <v>134.3987138830162</v>
      </c>
      <c r="N45" s="559"/>
      <c r="O45" s="559"/>
      <c r="P45" s="559"/>
      <c r="Q45" s="559"/>
      <c r="R45" s="559"/>
    </row>
    <row r="46" spans="1:18" s="239" customFormat="1" ht="13.5" thickBot="1" x14ac:dyDescent="0.4">
      <c r="A46" s="513" t="s">
        <v>1828</v>
      </c>
      <c r="B46" s="237" t="s">
        <v>1829</v>
      </c>
      <c r="C46" s="512">
        <v>0</v>
      </c>
      <c r="D46" s="512">
        <v>20694552</v>
      </c>
      <c r="E46" s="512">
        <v>16633717</v>
      </c>
      <c r="F46" s="240">
        <v>80.377275139853239</v>
      </c>
      <c r="G46" s="240">
        <v>0</v>
      </c>
      <c r="N46" s="559"/>
      <c r="O46" s="559"/>
      <c r="P46" s="559"/>
      <c r="Q46" s="559"/>
      <c r="R46" s="559"/>
    </row>
    <row r="47" spans="1:18" s="239" customFormat="1" ht="13.5" thickBot="1" x14ac:dyDescent="0.4">
      <c r="A47" s="513" t="s">
        <v>1392</v>
      </c>
      <c r="B47" s="237" t="s">
        <v>1391</v>
      </c>
      <c r="C47" s="512">
        <v>500000</v>
      </c>
      <c r="D47" s="512">
        <v>24524690</v>
      </c>
      <c r="E47" s="512">
        <v>24512606</v>
      </c>
      <c r="F47" s="240">
        <v>99.950727205930022</v>
      </c>
      <c r="G47" s="240">
        <v>4902.5212000000001</v>
      </c>
      <c r="N47" s="559"/>
      <c r="O47" s="559"/>
      <c r="P47" s="559"/>
      <c r="Q47" s="559"/>
      <c r="R47" s="559"/>
    </row>
    <row r="48" spans="1:18" ht="13.5" thickBot="1" x14ac:dyDescent="0.4">
      <c r="A48" s="513" t="s">
        <v>1390</v>
      </c>
      <c r="B48" s="237" t="s">
        <v>1389</v>
      </c>
      <c r="C48" s="512">
        <v>700000</v>
      </c>
      <c r="D48" s="512">
        <v>4614380</v>
      </c>
      <c r="E48" s="512">
        <v>4595812</v>
      </c>
      <c r="F48" s="240">
        <v>99.597605745517271</v>
      </c>
      <c r="G48" s="240">
        <v>656.54457142857143</v>
      </c>
      <c r="N48" s="559"/>
      <c r="O48" s="559"/>
      <c r="P48" s="559"/>
      <c r="Q48" s="559"/>
      <c r="R48" s="559"/>
    </row>
    <row r="49" spans="1:18" ht="13.5" thickBot="1" x14ac:dyDescent="0.4">
      <c r="A49" s="514" t="s">
        <v>491</v>
      </c>
      <c r="B49" s="236" t="s">
        <v>492</v>
      </c>
      <c r="C49" s="39">
        <v>199246461</v>
      </c>
      <c r="D49" s="39">
        <v>213651231</v>
      </c>
      <c r="E49" s="39">
        <v>211850147</v>
      </c>
      <c r="F49" s="238">
        <v>99.156998070373859</v>
      </c>
      <c r="G49" s="238">
        <v>106.32567621866067</v>
      </c>
      <c r="N49" s="559"/>
      <c r="O49" s="559"/>
      <c r="P49" s="559"/>
      <c r="Q49" s="559"/>
      <c r="R49" s="559"/>
    </row>
    <row r="50" spans="1:18" ht="13.5" thickBot="1" x14ac:dyDescent="0.4">
      <c r="A50" s="513" t="s">
        <v>493</v>
      </c>
      <c r="B50" s="237" t="s">
        <v>927</v>
      </c>
      <c r="C50" s="512">
        <v>129991424</v>
      </c>
      <c r="D50" s="512">
        <v>142176645</v>
      </c>
      <c r="E50" s="512">
        <v>141571920</v>
      </c>
      <c r="F50" s="240">
        <v>99.574666429918921</v>
      </c>
      <c r="G50" s="240">
        <v>108.90866154370306</v>
      </c>
      <c r="N50" s="559"/>
      <c r="O50" s="559"/>
      <c r="P50" s="559"/>
      <c r="Q50" s="559"/>
      <c r="R50" s="559"/>
    </row>
    <row r="51" spans="1:18" ht="13.5" thickBot="1" x14ac:dyDescent="0.4">
      <c r="A51" s="513" t="s">
        <v>494</v>
      </c>
      <c r="B51" s="237" t="s">
        <v>928</v>
      </c>
      <c r="C51" s="512">
        <v>32543910</v>
      </c>
      <c r="D51" s="512">
        <v>36330868</v>
      </c>
      <c r="E51" s="512">
        <v>35650307</v>
      </c>
      <c r="F51" s="240">
        <v>98.126769225552223</v>
      </c>
      <c r="G51" s="240">
        <v>109.54524825074799</v>
      </c>
      <c r="N51" s="559"/>
      <c r="O51" s="559"/>
      <c r="P51" s="559"/>
      <c r="Q51" s="559"/>
      <c r="R51" s="559"/>
    </row>
    <row r="52" spans="1:18" ht="13.5" thickBot="1" x14ac:dyDescent="0.4">
      <c r="A52" s="513" t="s">
        <v>495</v>
      </c>
      <c r="B52" s="237" t="s">
        <v>808</v>
      </c>
      <c r="C52" s="512">
        <v>1000000</v>
      </c>
      <c r="D52" s="512">
        <v>915537</v>
      </c>
      <c r="E52" s="512">
        <v>898820</v>
      </c>
      <c r="F52" s="240">
        <v>98.174077071707643</v>
      </c>
      <c r="G52" s="240">
        <v>89.881999999999991</v>
      </c>
      <c r="N52" s="559"/>
      <c r="O52" s="559"/>
      <c r="P52" s="559"/>
      <c r="Q52" s="559"/>
      <c r="R52" s="559"/>
    </row>
    <row r="53" spans="1:18" s="239" customFormat="1" ht="13.5" thickBot="1" x14ac:dyDescent="0.4">
      <c r="A53" s="513" t="s">
        <v>1291</v>
      </c>
      <c r="B53" s="237" t="s">
        <v>1292</v>
      </c>
      <c r="C53" s="512">
        <v>33779751</v>
      </c>
      <c r="D53" s="512">
        <v>32088760</v>
      </c>
      <c r="E53" s="512">
        <v>31720492</v>
      </c>
      <c r="F53" s="240">
        <v>98.852345805821102</v>
      </c>
      <c r="G53" s="240">
        <v>93.903865662005614</v>
      </c>
      <c r="N53" s="559"/>
      <c r="O53" s="559"/>
      <c r="P53" s="559"/>
      <c r="Q53" s="559"/>
      <c r="R53" s="559"/>
    </row>
    <row r="54" spans="1:18" s="239" customFormat="1" ht="13.5" thickBot="1" x14ac:dyDescent="0.4">
      <c r="A54" s="513" t="s">
        <v>1293</v>
      </c>
      <c r="B54" s="237" t="s">
        <v>1294</v>
      </c>
      <c r="C54" s="512">
        <v>1931376</v>
      </c>
      <c r="D54" s="512">
        <v>2139421</v>
      </c>
      <c r="E54" s="512">
        <v>2008608</v>
      </c>
      <c r="F54" s="240">
        <v>93.885588670953496</v>
      </c>
      <c r="G54" s="240">
        <v>103.99880706812139</v>
      </c>
      <c r="N54" s="559"/>
      <c r="O54" s="559"/>
      <c r="P54" s="559"/>
      <c r="Q54" s="559"/>
      <c r="R54" s="559"/>
    </row>
    <row r="55" spans="1:18" s="239" customFormat="1" ht="13.5" thickBot="1" x14ac:dyDescent="0.4">
      <c r="A55" s="514" t="s">
        <v>496</v>
      </c>
      <c r="B55" s="236" t="s">
        <v>497</v>
      </c>
      <c r="C55" s="39">
        <v>220146060</v>
      </c>
      <c r="D55" s="39">
        <v>202146060</v>
      </c>
      <c r="E55" s="39">
        <v>202142734</v>
      </c>
      <c r="F55" s="238">
        <v>99.998354655044977</v>
      </c>
      <c r="G55" s="238">
        <v>91.822099382564474</v>
      </c>
      <c r="N55" s="559"/>
      <c r="O55" s="559"/>
      <c r="P55" s="559"/>
      <c r="Q55" s="559"/>
      <c r="R55" s="559"/>
    </row>
    <row r="56" spans="1:18" s="239" customFormat="1" ht="13.5" thickBot="1" x14ac:dyDescent="0.4">
      <c r="A56" s="514" t="s">
        <v>1388</v>
      </c>
      <c r="B56" s="236" t="s">
        <v>1830</v>
      </c>
      <c r="C56" s="39">
        <v>12451814</v>
      </c>
      <c r="D56" s="39">
        <v>12451814</v>
      </c>
      <c r="E56" s="39">
        <v>12451814</v>
      </c>
      <c r="F56" s="238">
        <v>100</v>
      </c>
      <c r="G56" s="238">
        <v>100</v>
      </c>
      <c r="N56" s="559"/>
      <c r="O56" s="559"/>
      <c r="P56" s="559"/>
      <c r="Q56" s="559"/>
      <c r="R56" s="559"/>
    </row>
    <row r="57" spans="1:18" s="239" customFormat="1" ht="13.5" thickBot="1" x14ac:dyDescent="0.4">
      <c r="A57" s="514" t="s">
        <v>1046</v>
      </c>
      <c r="B57" s="236" t="s">
        <v>1047</v>
      </c>
      <c r="C57" s="39">
        <v>54715200</v>
      </c>
      <c r="D57" s="39">
        <v>159994770</v>
      </c>
      <c r="E57" s="39">
        <v>159994770</v>
      </c>
      <c r="F57" s="238">
        <v>100</v>
      </c>
      <c r="G57" s="238">
        <v>292.41375339942101</v>
      </c>
      <c r="N57" s="559"/>
      <c r="O57" s="559"/>
      <c r="P57" s="559"/>
      <c r="Q57" s="559"/>
      <c r="R57" s="559"/>
    </row>
    <row r="58" spans="1:18" s="239" customFormat="1" ht="13.5" thickBot="1" x14ac:dyDescent="0.4">
      <c r="A58" s="513" t="s">
        <v>1048</v>
      </c>
      <c r="B58" s="237" t="s">
        <v>1049</v>
      </c>
      <c r="C58" s="512">
        <v>1423800</v>
      </c>
      <c r="D58" s="512">
        <v>2955390</v>
      </c>
      <c r="E58" s="512">
        <v>2955390</v>
      </c>
      <c r="F58" s="240">
        <v>100</v>
      </c>
      <c r="G58" s="240">
        <v>207.57058575642645</v>
      </c>
      <c r="N58" s="559"/>
      <c r="O58" s="559"/>
      <c r="P58" s="559"/>
      <c r="Q58" s="559"/>
      <c r="R58" s="559"/>
    </row>
    <row r="59" spans="1:18" ht="13.5" thickBot="1" x14ac:dyDescent="0.4">
      <c r="A59" s="513" t="s">
        <v>1050</v>
      </c>
      <c r="B59" s="237" t="s">
        <v>1051</v>
      </c>
      <c r="C59" s="512">
        <v>53291400</v>
      </c>
      <c r="D59" s="512">
        <v>235842</v>
      </c>
      <c r="E59" s="512">
        <v>235842</v>
      </c>
      <c r="F59" s="240">
        <v>100</v>
      </c>
      <c r="G59" s="240">
        <v>0.44255170627906193</v>
      </c>
      <c r="N59" s="559"/>
      <c r="O59" s="559"/>
      <c r="P59" s="559"/>
      <c r="Q59" s="559"/>
      <c r="R59" s="559"/>
    </row>
    <row r="60" spans="1:18" ht="13.5" thickBot="1" x14ac:dyDescent="0.4">
      <c r="A60" s="513" t="s">
        <v>1387</v>
      </c>
      <c r="B60" s="237" t="s">
        <v>1386</v>
      </c>
      <c r="C60" s="512">
        <v>0</v>
      </c>
      <c r="D60" s="512">
        <v>134187250</v>
      </c>
      <c r="E60" s="512">
        <v>134187250</v>
      </c>
      <c r="F60" s="240">
        <v>100</v>
      </c>
      <c r="G60" s="240">
        <v>0</v>
      </c>
      <c r="N60" s="559"/>
      <c r="O60" s="559"/>
      <c r="P60" s="559"/>
      <c r="Q60" s="559"/>
      <c r="R60" s="559"/>
    </row>
    <row r="61" spans="1:18" ht="13.5" thickBot="1" x14ac:dyDescent="0.4">
      <c r="A61" s="513" t="s">
        <v>1385</v>
      </c>
      <c r="B61" s="237" t="s">
        <v>1384</v>
      </c>
      <c r="C61" s="512">
        <v>0</v>
      </c>
      <c r="D61" s="512">
        <v>12252048</v>
      </c>
      <c r="E61" s="512">
        <v>12252048</v>
      </c>
      <c r="F61" s="240">
        <v>100</v>
      </c>
      <c r="G61" s="240">
        <v>0</v>
      </c>
      <c r="N61" s="559"/>
      <c r="O61" s="559"/>
      <c r="P61" s="559"/>
      <c r="Q61" s="559"/>
      <c r="R61" s="559"/>
    </row>
    <row r="62" spans="1:18" ht="13.5" thickBot="1" x14ac:dyDescent="0.4">
      <c r="A62" s="513" t="s">
        <v>1383</v>
      </c>
      <c r="B62" s="237" t="s">
        <v>1382</v>
      </c>
      <c r="C62" s="512">
        <v>0</v>
      </c>
      <c r="D62" s="512">
        <v>223084</v>
      </c>
      <c r="E62" s="512">
        <v>223084</v>
      </c>
      <c r="F62" s="240">
        <v>100</v>
      </c>
      <c r="G62" s="240">
        <v>0</v>
      </c>
      <c r="N62" s="559"/>
      <c r="O62" s="559"/>
      <c r="P62" s="559"/>
      <c r="Q62" s="559"/>
      <c r="R62" s="559"/>
    </row>
    <row r="63" spans="1:18" ht="13.5" thickBot="1" x14ac:dyDescent="0.4">
      <c r="A63" s="513" t="s">
        <v>1381</v>
      </c>
      <c r="B63" s="237" t="s">
        <v>1380</v>
      </c>
      <c r="C63" s="512">
        <v>0</v>
      </c>
      <c r="D63" s="512">
        <v>4605701</v>
      </c>
      <c r="E63" s="512">
        <v>4605701</v>
      </c>
      <c r="F63" s="240">
        <v>100</v>
      </c>
      <c r="G63" s="240">
        <v>0</v>
      </c>
      <c r="N63" s="559"/>
      <c r="O63" s="559"/>
      <c r="P63" s="559"/>
      <c r="Q63" s="559"/>
      <c r="R63" s="559"/>
    </row>
    <row r="64" spans="1:18" s="239" customFormat="1" ht="13.5" thickBot="1" x14ac:dyDescent="0.4">
      <c r="A64" s="513" t="s">
        <v>1379</v>
      </c>
      <c r="B64" s="237" t="s">
        <v>1378</v>
      </c>
      <c r="C64" s="512">
        <v>0</v>
      </c>
      <c r="D64" s="512">
        <v>5535455</v>
      </c>
      <c r="E64" s="512">
        <v>5535455</v>
      </c>
      <c r="F64" s="240">
        <v>100</v>
      </c>
      <c r="G64" s="240">
        <v>0</v>
      </c>
      <c r="N64" s="559"/>
      <c r="O64" s="559"/>
      <c r="P64" s="559"/>
      <c r="Q64" s="559"/>
      <c r="R64" s="559"/>
    </row>
    <row r="65" spans="1:18" ht="13.5" thickBot="1" x14ac:dyDescent="0.4">
      <c r="A65" s="514" t="s">
        <v>1377</v>
      </c>
      <c r="B65" s="236" t="s">
        <v>1376</v>
      </c>
      <c r="C65" s="39">
        <v>0</v>
      </c>
      <c r="D65" s="39">
        <v>37485238</v>
      </c>
      <c r="E65" s="39">
        <v>37352183</v>
      </c>
      <c r="F65" s="238">
        <v>99.645046938210712</v>
      </c>
      <c r="G65" s="238">
        <v>0</v>
      </c>
      <c r="N65" s="559"/>
      <c r="O65" s="559"/>
      <c r="P65" s="559"/>
      <c r="Q65" s="559"/>
      <c r="R65" s="559"/>
    </row>
    <row r="66" spans="1:18" s="239" customFormat="1" ht="13.5" thickBot="1" x14ac:dyDescent="0.4">
      <c r="A66" s="513" t="s">
        <v>1375</v>
      </c>
      <c r="B66" s="237" t="s">
        <v>1374</v>
      </c>
      <c r="C66" s="512">
        <v>0</v>
      </c>
      <c r="D66" s="512">
        <v>37485238</v>
      </c>
      <c r="E66" s="512">
        <v>37352183</v>
      </c>
      <c r="F66" s="240">
        <v>99.645046938210712</v>
      </c>
      <c r="G66" s="240">
        <v>0</v>
      </c>
      <c r="N66" s="559"/>
      <c r="O66" s="559"/>
      <c r="P66" s="559"/>
      <c r="Q66" s="559"/>
      <c r="R66" s="559"/>
    </row>
    <row r="67" spans="1:18" s="239" customFormat="1" ht="13.5" thickBot="1" x14ac:dyDescent="0.4">
      <c r="A67" s="514" t="s">
        <v>498</v>
      </c>
      <c r="B67" s="236" t="s">
        <v>499</v>
      </c>
      <c r="C67" s="39">
        <v>271077976</v>
      </c>
      <c r="D67" s="39">
        <v>319721200</v>
      </c>
      <c r="E67" s="39">
        <v>319006310</v>
      </c>
      <c r="F67" s="238">
        <v>99.776402065299393</v>
      </c>
      <c r="G67" s="238">
        <v>117.6806447750665</v>
      </c>
      <c r="N67" s="559"/>
      <c r="O67" s="559"/>
      <c r="P67" s="559"/>
      <c r="Q67" s="559"/>
      <c r="R67" s="559"/>
    </row>
    <row r="68" spans="1:18" ht="13.5" thickBot="1" x14ac:dyDescent="0.4">
      <c r="A68" s="514" t="s">
        <v>1052</v>
      </c>
      <c r="B68" s="236" t="s">
        <v>500</v>
      </c>
      <c r="C68" s="39">
        <v>35350599</v>
      </c>
      <c r="D68" s="39">
        <v>44753665</v>
      </c>
      <c r="E68" s="39">
        <v>44384026</v>
      </c>
      <c r="F68" s="238">
        <v>99.174058705583107</v>
      </c>
      <c r="G68" s="238">
        <v>125.55381593392518</v>
      </c>
      <c r="N68" s="559"/>
      <c r="O68" s="559"/>
      <c r="P68" s="559"/>
      <c r="Q68" s="559"/>
      <c r="R68" s="559"/>
    </row>
    <row r="69" spans="1:18" s="239" customFormat="1" ht="13.5" thickBot="1" x14ac:dyDescent="0.4">
      <c r="A69" s="513" t="s">
        <v>1053</v>
      </c>
      <c r="B69" s="237" t="s">
        <v>809</v>
      </c>
      <c r="C69" s="512">
        <v>35350599</v>
      </c>
      <c r="D69" s="512">
        <v>44753665</v>
      </c>
      <c r="E69" s="512">
        <v>44384026</v>
      </c>
      <c r="F69" s="240">
        <v>99.174058705583107</v>
      </c>
      <c r="G69" s="240">
        <v>125.55381593392518</v>
      </c>
      <c r="N69" s="559"/>
      <c r="O69" s="559"/>
      <c r="P69" s="559"/>
      <c r="Q69" s="559"/>
      <c r="R69" s="559"/>
    </row>
    <row r="70" spans="1:18" ht="13.5" thickBot="1" x14ac:dyDescent="0.4">
      <c r="A70" s="514" t="s">
        <v>1054</v>
      </c>
      <c r="B70" s="236" t="s">
        <v>949</v>
      </c>
      <c r="C70" s="39">
        <v>234027377</v>
      </c>
      <c r="D70" s="39">
        <v>273258394</v>
      </c>
      <c r="E70" s="39">
        <v>272913143</v>
      </c>
      <c r="F70" s="238">
        <v>99.873654018474539</v>
      </c>
      <c r="G70" s="238">
        <v>116.61590472810366</v>
      </c>
      <c r="N70" s="559"/>
      <c r="O70" s="559"/>
      <c r="P70" s="559"/>
      <c r="Q70" s="559"/>
      <c r="R70" s="559"/>
    </row>
    <row r="71" spans="1:18" ht="13.5" thickBot="1" x14ac:dyDescent="0.4">
      <c r="A71" s="513" t="s">
        <v>501</v>
      </c>
      <c r="B71" s="237" t="s">
        <v>810</v>
      </c>
      <c r="C71" s="512">
        <v>210049120</v>
      </c>
      <c r="D71" s="512">
        <v>244998760</v>
      </c>
      <c r="E71" s="512">
        <v>244848366</v>
      </c>
      <c r="F71" s="240">
        <v>99.938614383191165</v>
      </c>
      <c r="G71" s="240">
        <v>116.56719437815309</v>
      </c>
      <c r="N71" s="559"/>
      <c r="O71" s="559"/>
      <c r="P71" s="559"/>
      <c r="Q71" s="559"/>
      <c r="R71" s="559"/>
    </row>
    <row r="72" spans="1:18" ht="13.5" thickBot="1" x14ac:dyDescent="0.4">
      <c r="A72" s="513" t="s">
        <v>502</v>
      </c>
      <c r="B72" s="237" t="s">
        <v>811</v>
      </c>
      <c r="C72" s="512">
        <v>23978257</v>
      </c>
      <c r="D72" s="512">
        <v>28259634</v>
      </c>
      <c r="E72" s="512">
        <v>28064777</v>
      </c>
      <c r="F72" s="240">
        <v>99.310475854004338</v>
      </c>
      <c r="G72" s="240">
        <v>117.04260655809971</v>
      </c>
      <c r="N72" s="559"/>
      <c r="O72" s="559"/>
      <c r="P72" s="559"/>
      <c r="Q72" s="559"/>
      <c r="R72" s="559"/>
    </row>
    <row r="73" spans="1:18" s="239" customFormat="1" ht="13.5" thickBot="1" x14ac:dyDescent="0.4">
      <c r="A73" s="514" t="s">
        <v>1055</v>
      </c>
      <c r="B73" s="236" t="s">
        <v>950</v>
      </c>
      <c r="C73" s="39">
        <v>1700000</v>
      </c>
      <c r="D73" s="39">
        <v>1709141</v>
      </c>
      <c r="E73" s="39">
        <v>1709141</v>
      </c>
      <c r="F73" s="238">
        <v>100</v>
      </c>
      <c r="G73" s="238">
        <v>100.53770588235294</v>
      </c>
      <c r="N73" s="562"/>
      <c r="O73" s="562"/>
      <c r="P73" s="562"/>
      <c r="Q73" s="562"/>
      <c r="R73" s="562"/>
    </row>
    <row r="74" spans="1:18" s="239" customFormat="1" ht="13.5" thickBot="1" x14ac:dyDescent="0.4">
      <c r="A74" s="514"/>
      <c r="B74" s="236" t="s">
        <v>951</v>
      </c>
      <c r="C74" s="39"/>
      <c r="D74" s="39"/>
      <c r="E74" s="39"/>
      <c r="F74" s="238"/>
      <c r="G74" s="238"/>
      <c r="N74" s="559"/>
      <c r="O74" s="559"/>
      <c r="P74" s="559"/>
      <c r="Q74" s="559"/>
      <c r="R74" s="559"/>
    </row>
    <row r="75" spans="1:18" ht="13.5" thickBot="1" x14ac:dyDescent="0.4">
      <c r="A75" s="514" t="s">
        <v>503</v>
      </c>
      <c r="B75" s="236" t="s">
        <v>504</v>
      </c>
      <c r="C75" s="39">
        <v>280697809</v>
      </c>
      <c r="D75" s="39">
        <v>425190709</v>
      </c>
      <c r="E75" s="39">
        <v>424790399</v>
      </c>
      <c r="F75" s="238">
        <v>99.905851658673001</v>
      </c>
      <c r="G75" s="238">
        <v>151.33370670520623</v>
      </c>
      <c r="N75" s="559"/>
      <c r="O75" s="559"/>
      <c r="P75" s="559"/>
      <c r="Q75" s="559"/>
      <c r="R75" s="559"/>
    </row>
    <row r="76" spans="1:18" ht="13.5" thickBot="1" x14ac:dyDescent="0.4">
      <c r="A76" s="514" t="s">
        <v>505</v>
      </c>
      <c r="B76" s="236" t="s">
        <v>952</v>
      </c>
      <c r="C76" s="39">
        <v>68096410</v>
      </c>
      <c r="D76" s="39">
        <v>82721008</v>
      </c>
      <c r="E76" s="39">
        <v>82320698</v>
      </c>
      <c r="F76" s="238">
        <v>99.516072144575418</v>
      </c>
      <c r="G76" s="238">
        <v>120.88845505952517</v>
      </c>
      <c r="N76" s="559"/>
      <c r="O76" s="559"/>
      <c r="P76" s="559"/>
      <c r="Q76" s="559"/>
      <c r="R76" s="559"/>
    </row>
    <row r="77" spans="1:18" ht="13.5" thickBot="1" x14ac:dyDescent="0.4">
      <c r="A77" s="513" t="s">
        <v>506</v>
      </c>
      <c r="B77" s="237" t="s">
        <v>953</v>
      </c>
      <c r="C77" s="512">
        <v>64670000</v>
      </c>
      <c r="D77" s="512">
        <v>81954598</v>
      </c>
      <c r="E77" s="512">
        <v>81843661</v>
      </c>
      <c r="F77" s="240">
        <v>99.864636026888945</v>
      </c>
      <c r="G77" s="240">
        <v>126.55583887428483</v>
      </c>
      <c r="N77" s="559"/>
      <c r="O77" s="559"/>
      <c r="P77" s="559"/>
      <c r="Q77" s="559"/>
      <c r="R77" s="559"/>
    </row>
    <row r="78" spans="1:18" s="239" customFormat="1" ht="13.5" thickBot="1" x14ac:dyDescent="0.4">
      <c r="A78" s="513" t="s">
        <v>507</v>
      </c>
      <c r="B78" s="237" t="s">
        <v>812</v>
      </c>
      <c r="C78" s="512">
        <v>3426410</v>
      </c>
      <c r="D78" s="512">
        <v>766410</v>
      </c>
      <c r="E78" s="512">
        <v>477037</v>
      </c>
      <c r="F78" s="240">
        <v>62.243055283725425</v>
      </c>
      <c r="G78" s="240">
        <v>13.92235605196109</v>
      </c>
      <c r="N78" s="559"/>
      <c r="O78" s="559"/>
      <c r="P78" s="559"/>
      <c r="Q78" s="559"/>
      <c r="R78" s="559"/>
    </row>
    <row r="79" spans="1:18" s="239" customFormat="1" ht="13.5" thickBot="1" x14ac:dyDescent="0.4">
      <c r="A79" s="514" t="s">
        <v>1373</v>
      </c>
      <c r="B79" s="236" t="s">
        <v>1372</v>
      </c>
      <c r="C79" s="39">
        <v>212601399</v>
      </c>
      <c r="D79" s="39">
        <v>342469701</v>
      </c>
      <c r="E79" s="39">
        <v>342469701</v>
      </c>
      <c r="F79" s="238">
        <v>100</v>
      </c>
      <c r="G79" s="238">
        <v>161.08534685606654</v>
      </c>
      <c r="N79" s="559"/>
      <c r="O79" s="559"/>
      <c r="P79" s="559"/>
      <c r="Q79" s="559"/>
      <c r="R79" s="559"/>
    </row>
    <row r="80" spans="1:18" ht="13.5" thickBot="1" x14ac:dyDescent="0.4">
      <c r="A80" s="513" t="s">
        <v>1371</v>
      </c>
      <c r="B80" s="237" t="s">
        <v>1370</v>
      </c>
      <c r="C80" s="512">
        <v>199073999</v>
      </c>
      <c r="D80" s="512">
        <v>328560302</v>
      </c>
      <c r="E80" s="512">
        <v>328560302</v>
      </c>
      <c r="F80" s="240">
        <v>100</v>
      </c>
      <c r="G80" s="240">
        <v>165.04430696647631</v>
      </c>
      <c r="N80" s="559"/>
      <c r="O80" s="559"/>
      <c r="P80" s="559"/>
      <c r="Q80" s="559"/>
      <c r="R80" s="559"/>
    </row>
    <row r="81" spans="1:18" ht="13.5" thickBot="1" x14ac:dyDescent="0.4">
      <c r="A81" s="513" t="s">
        <v>1369</v>
      </c>
      <c r="B81" s="237" t="s">
        <v>1368</v>
      </c>
      <c r="C81" s="512">
        <v>10903532</v>
      </c>
      <c r="D81" s="512">
        <v>12739399</v>
      </c>
      <c r="E81" s="512">
        <v>12739399</v>
      </c>
      <c r="F81" s="240">
        <v>100</v>
      </c>
      <c r="G81" s="240">
        <v>116.83736059104517</v>
      </c>
      <c r="N81" s="559"/>
      <c r="O81" s="559"/>
      <c r="P81" s="559"/>
      <c r="Q81" s="559"/>
      <c r="R81" s="559"/>
    </row>
    <row r="82" spans="1:18" ht="13.5" thickBot="1" x14ac:dyDescent="0.4">
      <c r="A82" s="561" t="s">
        <v>1367</v>
      </c>
      <c r="B82" s="237" t="s">
        <v>1366</v>
      </c>
      <c r="C82" s="512">
        <v>2623868</v>
      </c>
      <c r="D82" s="512">
        <v>1170000</v>
      </c>
      <c r="E82" s="512">
        <v>1170000</v>
      </c>
      <c r="F82" s="240">
        <v>100</v>
      </c>
      <c r="G82" s="240">
        <v>44.59065776174716</v>
      </c>
      <c r="N82" s="559"/>
      <c r="O82" s="559"/>
      <c r="P82" s="559"/>
      <c r="Q82" s="559"/>
      <c r="R82" s="559"/>
    </row>
    <row r="83" spans="1:18" ht="13.5" thickBot="1" x14ac:dyDescent="0.4">
      <c r="A83" s="560"/>
      <c r="B83" s="236" t="s">
        <v>508</v>
      </c>
      <c r="C83" s="39"/>
      <c r="D83" s="39"/>
      <c r="E83" s="39"/>
      <c r="F83" s="238"/>
      <c r="G83" s="238"/>
      <c r="N83" s="559"/>
      <c r="O83" s="559"/>
      <c r="P83" s="559"/>
      <c r="Q83" s="559"/>
      <c r="R83" s="559"/>
    </row>
    <row r="84" spans="1:18" ht="13.5" thickBot="1" x14ac:dyDescent="0.4">
      <c r="A84" s="514" t="s">
        <v>509</v>
      </c>
      <c r="B84" s="236" t="s">
        <v>954</v>
      </c>
      <c r="C84" s="39">
        <v>23958891</v>
      </c>
      <c r="D84" s="39">
        <v>31840577</v>
      </c>
      <c r="E84" s="39">
        <v>31794295</v>
      </c>
      <c r="F84" s="238">
        <v>99.854644593909214</v>
      </c>
      <c r="G84" s="238">
        <v>132.70353373200788</v>
      </c>
      <c r="N84" s="559"/>
      <c r="O84" s="559"/>
      <c r="P84" s="559"/>
      <c r="Q84" s="559"/>
      <c r="R84" s="559"/>
    </row>
    <row r="85" spans="1:18" ht="13.5" thickBot="1" x14ac:dyDescent="0.4">
      <c r="A85" s="514" t="s">
        <v>510</v>
      </c>
      <c r="B85" s="236" t="s">
        <v>955</v>
      </c>
      <c r="C85" s="39">
        <v>23958891</v>
      </c>
      <c r="D85" s="39">
        <v>31840577</v>
      </c>
      <c r="E85" s="39">
        <v>31794295</v>
      </c>
      <c r="F85" s="238">
        <v>99.854644593909214</v>
      </c>
      <c r="G85" s="238">
        <v>132.70353373200788</v>
      </c>
      <c r="N85" s="559"/>
      <c r="O85" s="559"/>
      <c r="P85" s="559"/>
      <c r="Q85" s="559"/>
      <c r="R85" s="559"/>
    </row>
    <row r="86" spans="1:18" ht="13.5" thickBot="1" x14ac:dyDescent="0.4">
      <c r="A86" s="513" t="s">
        <v>511</v>
      </c>
      <c r="B86" s="237" t="s">
        <v>956</v>
      </c>
      <c r="C86" s="512">
        <v>206568</v>
      </c>
      <c r="D86" s="512">
        <v>5325641</v>
      </c>
      <c r="E86" s="512">
        <v>5325355</v>
      </c>
      <c r="F86" s="240">
        <v>99.994629754427677</v>
      </c>
      <c r="G86" s="240">
        <v>2578.015471902715</v>
      </c>
      <c r="N86" s="559"/>
      <c r="O86" s="559"/>
      <c r="P86" s="559"/>
      <c r="Q86" s="559"/>
      <c r="R86" s="559"/>
    </row>
    <row r="87" spans="1:18" ht="13.5" thickBot="1" x14ac:dyDescent="0.4">
      <c r="A87" s="513" t="s">
        <v>512</v>
      </c>
      <c r="B87" s="237" t="s">
        <v>957</v>
      </c>
      <c r="C87" s="512">
        <v>1003334</v>
      </c>
      <c r="D87" s="512">
        <v>4884</v>
      </c>
      <c r="E87" s="512">
        <v>4884</v>
      </c>
      <c r="F87" s="240">
        <v>100</v>
      </c>
      <c r="G87" s="240">
        <v>0.48677708519795004</v>
      </c>
      <c r="N87" s="559"/>
      <c r="O87" s="559"/>
      <c r="P87" s="559"/>
      <c r="Q87" s="559"/>
      <c r="R87" s="559"/>
    </row>
    <row r="88" spans="1:18" s="239" customFormat="1" ht="13.5" thickBot="1" x14ac:dyDescent="0.4">
      <c r="A88" s="513" t="s">
        <v>513</v>
      </c>
      <c r="B88" s="237" t="s">
        <v>958</v>
      </c>
      <c r="C88" s="512">
        <v>12576401</v>
      </c>
      <c r="D88" s="512">
        <v>11155882</v>
      </c>
      <c r="E88" s="512">
        <v>11109886</v>
      </c>
      <c r="F88" s="240">
        <v>99.587697324155982</v>
      </c>
      <c r="G88" s="240">
        <v>88.339152035626086</v>
      </c>
      <c r="N88" s="559"/>
      <c r="O88" s="559"/>
      <c r="P88" s="559"/>
      <c r="Q88" s="559"/>
      <c r="R88" s="559"/>
    </row>
    <row r="89" spans="1:18" ht="13.5" thickBot="1" x14ac:dyDescent="0.4">
      <c r="A89" s="513" t="s">
        <v>929</v>
      </c>
      <c r="B89" s="237" t="s">
        <v>930</v>
      </c>
      <c r="C89" s="512">
        <v>1815624</v>
      </c>
      <c r="D89" s="512">
        <v>1855129</v>
      </c>
      <c r="E89" s="512">
        <v>1855129</v>
      </c>
      <c r="F89" s="240">
        <v>100</v>
      </c>
      <c r="G89" s="240">
        <v>102.17583596603703</v>
      </c>
      <c r="N89" s="559"/>
      <c r="O89" s="559"/>
      <c r="P89" s="559"/>
      <c r="Q89" s="559"/>
      <c r="R89" s="559"/>
    </row>
    <row r="90" spans="1:18" ht="13.5" thickBot="1" x14ac:dyDescent="0.4">
      <c r="A90" s="513" t="s">
        <v>931</v>
      </c>
      <c r="B90" s="237" t="s">
        <v>932</v>
      </c>
      <c r="C90" s="512">
        <v>347768</v>
      </c>
      <c r="D90" s="512">
        <v>284819</v>
      </c>
      <c r="E90" s="512">
        <v>284819</v>
      </c>
      <c r="F90" s="240">
        <v>100</v>
      </c>
      <c r="G90" s="240">
        <v>81.899139656322603</v>
      </c>
      <c r="N90" s="559"/>
      <c r="O90" s="559"/>
      <c r="P90" s="559"/>
      <c r="Q90" s="559"/>
      <c r="R90" s="559"/>
    </row>
    <row r="91" spans="1:18" ht="13.5" thickBot="1" x14ac:dyDescent="0.4">
      <c r="A91" s="513" t="s">
        <v>933</v>
      </c>
      <c r="B91" s="237" t="s">
        <v>934</v>
      </c>
      <c r="C91" s="512">
        <v>1739715</v>
      </c>
      <c r="D91" s="512">
        <v>3939603</v>
      </c>
      <c r="E91" s="512">
        <v>3939603</v>
      </c>
      <c r="F91" s="240">
        <v>100</v>
      </c>
      <c r="G91" s="240">
        <v>226.45105663858735</v>
      </c>
      <c r="N91" s="559"/>
      <c r="O91" s="559"/>
      <c r="P91" s="559"/>
      <c r="Q91" s="559"/>
      <c r="R91" s="559"/>
    </row>
    <row r="92" spans="1:18" ht="13.5" thickBot="1" x14ac:dyDescent="0.4">
      <c r="A92" s="513" t="s">
        <v>959</v>
      </c>
      <c r="B92" s="237" t="s">
        <v>960</v>
      </c>
      <c r="C92" s="512">
        <v>2231520</v>
      </c>
      <c r="D92" s="512">
        <v>2053691</v>
      </c>
      <c r="E92" s="512">
        <v>2053691</v>
      </c>
      <c r="F92" s="240">
        <v>100</v>
      </c>
      <c r="G92" s="240">
        <v>92.031037140603715</v>
      </c>
      <c r="N92" s="559"/>
      <c r="O92" s="559"/>
      <c r="P92" s="559"/>
      <c r="Q92" s="559"/>
      <c r="R92" s="559"/>
    </row>
    <row r="93" spans="1:18" ht="13.5" thickBot="1" x14ac:dyDescent="0.4">
      <c r="A93" s="513" t="s">
        <v>961</v>
      </c>
      <c r="B93" s="237" t="s">
        <v>962</v>
      </c>
      <c r="C93" s="512">
        <v>1029204</v>
      </c>
      <c r="D93" s="512">
        <v>1489223</v>
      </c>
      <c r="E93" s="512">
        <v>1489223</v>
      </c>
      <c r="F93" s="240">
        <v>100</v>
      </c>
      <c r="G93" s="240">
        <v>144.69658104710049</v>
      </c>
      <c r="N93" s="559"/>
      <c r="O93" s="559"/>
      <c r="P93" s="559"/>
      <c r="Q93" s="559"/>
      <c r="R93" s="559"/>
    </row>
    <row r="94" spans="1:18" ht="13.5" thickBot="1" x14ac:dyDescent="0.4">
      <c r="A94" s="513" t="s">
        <v>963</v>
      </c>
      <c r="B94" s="237" t="s">
        <v>964</v>
      </c>
      <c r="C94" s="512">
        <v>1653789</v>
      </c>
      <c r="D94" s="512">
        <v>1408604</v>
      </c>
      <c r="E94" s="512">
        <v>1408604</v>
      </c>
      <c r="F94" s="240">
        <v>100</v>
      </c>
      <c r="G94" s="240">
        <v>85.174348118169846</v>
      </c>
      <c r="N94" s="559"/>
      <c r="O94" s="559"/>
      <c r="P94" s="559"/>
      <c r="Q94" s="559"/>
      <c r="R94" s="559"/>
    </row>
    <row r="95" spans="1:18" ht="13.5" thickBot="1" x14ac:dyDescent="0.4">
      <c r="A95" s="513" t="s">
        <v>1365</v>
      </c>
      <c r="B95" s="237" t="s">
        <v>1364</v>
      </c>
      <c r="C95" s="512">
        <v>300960</v>
      </c>
      <c r="D95" s="512">
        <v>207821</v>
      </c>
      <c r="E95" s="512">
        <v>207821</v>
      </c>
      <c r="F95" s="240">
        <v>100</v>
      </c>
      <c r="G95" s="240">
        <v>69.052698032961189</v>
      </c>
      <c r="N95" s="559"/>
      <c r="O95" s="559"/>
      <c r="P95" s="559"/>
      <c r="Q95" s="559"/>
      <c r="R95" s="559"/>
    </row>
    <row r="96" spans="1:18" ht="13.5" thickBot="1" x14ac:dyDescent="0.4">
      <c r="A96" s="513" t="s">
        <v>1363</v>
      </c>
      <c r="B96" s="237" t="s">
        <v>1362</v>
      </c>
      <c r="C96" s="512">
        <v>405504</v>
      </c>
      <c r="D96" s="512">
        <v>1049915</v>
      </c>
      <c r="E96" s="512">
        <v>1049915</v>
      </c>
      <c r="F96" s="240">
        <v>100</v>
      </c>
      <c r="G96" s="240">
        <v>258.91606494633834</v>
      </c>
      <c r="N96" s="559"/>
      <c r="O96" s="559"/>
      <c r="P96" s="559"/>
      <c r="Q96" s="559"/>
      <c r="R96" s="559"/>
    </row>
    <row r="97" spans="1:18" ht="13.5" thickBot="1" x14ac:dyDescent="0.4">
      <c r="A97" s="513" t="s">
        <v>1361</v>
      </c>
      <c r="B97" s="237" t="s">
        <v>1360</v>
      </c>
      <c r="C97" s="512">
        <v>317304</v>
      </c>
      <c r="D97" s="512">
        <v>498863</v>
      </c>
      <c r="E97" s="512">
        <v>498863</v>
      </c>
      <c r="F97" s="240">
        <v>100</v>
      </c>
      <c r="G97" s="240">
        <v>157.21925976350755</v>
      </c>
      <c r="N97" s="559"/>
      <c r="O97" s="559"/>
      <c r="P97" s="559"/>
      <c r="Q97" s="559"/>
      <c r="R97" s="559"/>
    </row>
    <row r="98" spans="1:18" ht="13.5" thickBot="1" x14ac:dyDescent="0.4">
      <c r="A98" s="513" t="s">
        <v>1359</v>
      </c>
      <c r="B98" s="237" t="s">
        <v>1358</v>
      </c>
      <c r="C98" s="512">
        <v>331200</v>
      </c>
      <c r="D98" s="512">
        <v>352739</v>
      </c>
      <c r="E98" s="512">
        <v>352739</v>
      </c>
      <c r="F98" s="240">
        <v>100</v>
      </c>
      <c r="G98" s="240">
        <v>106.50332125603865</v>
      </c>
      <c r="N98" s="559"/>
      <c r="O98" s="559"/>
      <c r="P98" s="559"/>
      <c r="Q98" s="559"/>
      <c r="R98" s="559"/>
    </row>
    <row r="99" spans="1:18" ht="13.5" thickBot="1" x14ac:dyDescent="0.4">
      <c r="A99" s="513" t="s">
        <v>1357</v>
      </c>
      <c r="B99" s="237" t="s">
        <v>1356</v>
      </c>
      <c r="C99" s="512">
        <v>0</v>
      </c>
      <c r="D99" s="512">
        <v>2213763</v>
      </c>
      <c r="E99" s="512">
        <v>2213763</v>
      </c>
      <c r="F99" s="240">
        <v>100</v>
      </c>
      <c r="G99" s="240">
        <v>0</v>
      </c>
      <c r="N99" s="559"/>
      <c r="O99" s="559"/>
      <c r="P99" s="559"/>
      <c r="Q99" s="559"/>
      <c r="R99" s="559"/>
    </row>
    <row r="100" spans="1:18" ht="13.5" thickBot="1" x14ac:dyDescent="0.4">
      <c r="A100" s="720" t="s">
        <v>1831</v>
      </c>
      <c r="B100" s="721" t="s">
        <v>1832</v>
      </c>
      <c r="C100" s="39">
        <v>0</v>
      </c>
      <c r="D100" s="39">
        <v>2080000</v>
      </c>
      <c r="E100" s="39">
        <v>1796876</v>
      </c>
      <c r="F100" s="238">
        <v>86.388269230769225</v>
      </c>
      <c r="G100" s="238">
        <v>0</v>
      </c>
      <c r="N100" s="559"/>
      <c r="O100" s="559"/>
      <c r="P100" s="559"/>
      <c r="Q100" s="559"/>
      <c r="R100" s="559"/>
    </row>
    <row r="101" spans="1:18" ht="13.5" thickBot="1" x14ac:dyDescent="0.4">
      <c r="A101" s="722" t="s">
        <v>514</v>
      </c>
      <c r="B101" s="723" t="s">
        <v>1833</v>
      </c>
      <c r="C101" s="39">
        <v>45189</v>
      </c>
      <c r="D101" s="39">
        <v>12509</v>
      </c>
      <c r="E101" s="39">
        <v>12326</v>
      </c>
      <c r="F101" s="238">
        <v>98.53705332160844</v>
      </c>
      <c r="G101" s="238">
        <v>27.276549602779436</v>
      </c>
      <c r="N101" s="559"/>
      <c r="O101" s="559"/>
      <c r="P101" s="559"/>
      <c r="Q101" s="559"/>
      <c r="R101" s="559"/>
    </row>
    <row r="102" spans="1:18" ht="13.5" thickBot="1" x14ac:dyDescent="0.4">
      <c r="A102" s="722" t="s">
        <v>1056</v>
      </c>
      <c r="B102" s="236" t="s">
        <v>965</v>
      </c>
      <c r="C102" s="39">
        <v>660000</v>
      </c>
      <c r="D102" s="39">
        <v>660000</v>
      </c>
      <c r="E102" s="39">
        <v>638889</v>
      </c>
      <c r="F102" s="238">
        <v>96.801363636363632</v>
      </c>
      <c r="G102" s="238">
        <v>96.801363636363632</v>
      </c>
      <c r="N102" s="559"/>
      <c r="O102" s="559"/>
      <c r="P102" s="559"/>
      <c r="Q102" s="559"/>
      <c r="R102" s="559"/>
    </row>
    <row r="103" spans="1:18" ht="13.5" thickBot="1" x14ac:dyDescent="0.4">
      <c r="A103" s="560" t="s">
        <v>515</v>
      </c>
      <c r="B103" s="236" t="s">
        <v>813</v>
      </c>
      <c r="C103" s="39">
        <v>50000</v>
      </c>
      <c r="D103" s="39">
        <v>50000</v>
      </c>
      <c r="E103" s="39">
        <v>48600</v>
      </c>
      <c r="F103" s="238">
        <v>97.2</v>
      </c>
      <c r="G103" s="238">
        <v>97.2</v>
      </c>
      <c r="N103" s="559"/>
      <c r="O103" s="559"/>
      <c r="P103" s="559"/>
      <c r="Q103" s="559"/>
      <c r="R103" s="559"/>
    </row>
    <row r="104" spans="1:18" ht="13.5" thickBot="1" x14ac:dyDescent="0.4">
      <c r="A104" s="514"/>
      <c r="B104" s="236" t="s">
        <v>516</v>
      </c>
      <c r="C104" s="39">
        <v>4830880862</v>
      </c>
      <c r="D104" s="39">
        <v>5030872731</v>
      </c>
      <c r="E104" s="39">
        <v>5007700530.1000004</v>
      </c>
      <c r="F104" s="238">
        <v>99.539399978114858</v>
      </c>
      <c r="G104" s="238">
        <v>103.6601951724969</v>
      </c>
      <c r="N104" s="559"/>
      <c r="O104" s="559"/>
      <c r="P104" s="559"/>
      <c r="Q104" s="559"/>
      <c r="R104" s="559"/>
    </row>
    <row r="105" spans="1:18" x14ac:dyDescent="0.35">
      <c r="A105" s="299" t="s">
        <v>1834</v>
      </c>
      <c r="N105" s="559"/>
      <c r="O105" s="559"/>
      <c r="P105" s="559"/>
      <c r="Q105" s="559"/>
      <c r="R105" s="559"/>
    </row>
    <row r="135" spans="1:1" x14ac:dyDescent="0.35">
      <c r="A135" s="29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20</vt:i4>
      </vt:variant>
      <vt:variant>
        <vt:lpstr>Pomenované rozsahy</vt:lpstr>
      </vt:variant>
      <vt:variant>
        <vt:i4>3</vt:i4>
      </vt:variant>
    </vt:vector>
  </HeadingPairs>
  <TitlesOfParts>
    <vt:vector size="23" baseType="lpstr">
      <vt:lpstr>OBSAH</vt:lpstr>
      <vt:lpstr>K3.1 Sociálne poistenie</vt:lpstr>
      <vt:lpstr>K3.2 Dôchodkové sporenie</vt:lpstr>
      <vt:lpstr>K3.3 Štátna sociálna podpora</vt:lpstr>
      <vt:lpstr>K3.3.8 Náhradné výživné</vt:lpstr>
      <vt:lpstr>K3.4 Sociálna pomoc</vt:lpstr>
      <vt:lpstr>K3.4.3 Sociálpráv.ochrana detí</vt:lpstr>
      <vt:lpstr>K3.4.6 ŤZP a kompenzácie</vt:lpstr>
      <vt:lpstr>K3.4.7 Sociálne služby</vt:lpstr>
      <vt:lpstr>K3.4.8 Inšpecia v SoS a dotácie</vt:lpstr>
      <vt:lpstr>K3.4.10 ESSPROS príjmy</vt:lpstr>
      <vt:lpstr>K3.4.10 ESSPROS výdavky</vt:lpstr>
      <vt:lpstr>K3.4.10 ESSPROS testované dávky</vt:lpstr>
      <vt:lpstr>K3.5 Európske fondy</vt:lpstr>
      <vt:lpstr>Príloha ku kapitole 3 - 1.časť</vt:lpstr>
      <vt:lpstr>Príloha ku kapitole 3 - 2.časť</vt:lpstr>
      <vt:lpstr>Príloha ku kapitole 3 - 3.časť</vt:lpstr>
      <vt:lpstr>Príloha ku kapitole 3 - 4.časť</vt:lpstr>
      <vt:lpstr>Príloha ku kapitole 3 - 5.časť</vt:lpstr>
      <vt:lpstr>Príloha ku kapitole 3 - 6.časť</vt:lpstr>
      <vt:lpstr>'Príloha ku kapitole 3 - 1.časť'!_Toc313879698</vt:lpstr>
      <vt:lpstr>'Príloha ku kapitole 3 - 1.časť'!_Toc313879699</vt:lpstr>
      <vt:lpstr>'Príloha ku kapitole 3 - 1.časť'!_Toc313879700</vt:lpstr>
    </vt:vector>
  </TitlesOfParts>
  <Company>MPSVR 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Vojtechová Barbara</dc:creator>
  <cp:lastModifiedBy>Vojtechová Barbara</cp:lastModifiedBy>
  <cp:lastPrinted>2022-02-23T11:45:17Z</cp:lastPrinted>
  <dcterms:created xsi:type="dcterms:W3CDTF">2019-01-25T13:36:06Z</dcterms:created>
  <dcterms:modified xsi:type="dcterms:W3CDTF">2026-10-14T09:28:20Z</dcterms:modified>
</cp:coreProperties>
</file>